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F50" i="1" l="1"/>
  <c r="H50" i="1" s="1"/>
  <c r="B50" i="1"/>
  <c r="D50" i="1" s="1"/>
  <c r="J50" i="1" l="1"/>
  <c r="B46" i="1" l="1"/>
  <c r="F46" i="1"/>
  <c r="I22" i="1" l="1"/>
  <c r="H17" i="1" l="1"/>
  <c r="I40" i="1" l="1"/>
  <c r="J13" i="1" l="1"/>
  <c r="G34" i="1" l="1"/>
  <c r="J14" i="1" l="1"/>
  <c r="J17" i="1" l="1"/>
  <c r="I26" i="1" s="1"/>
  <c r="I33" i="1"/>
  <c r="I32" i="1"/>
  <c r="I31" i="1"/>
  <c r="I30" i="1"/>
  <c r="I29" i="1"/>
  <c r="I38" i="1"/>
  <c r="I28" i="1" l="1"/>
  <c r="I27" i="1"/>
  <c r="E33" i="10"/>
  <c r="D33" i="10"/>
  <c r="C33" i="10"/>
  <c r="F32" i="10" l="1"/>
  <c r="F31" i="10"/>
  <c r="F33" i="10" l="1"/>
  <c r="F34" i="10" s="1"/>
  <c r="I39" i="1" l="1"/>
  <c r="I34" i="1" l="1"/>
  <c r="I41" i="1" l="1"/>
  <c r="I42" i="1" s="1"/>
  <c r="I46" i="1" l="1"/>
</calcChain>
</file>

<file path=xl/sharedStrings.xml><?xml version="1.0" encoding="utf-8"?>
<sst xmlns="http://schemas.openxmlformats.org/spreadsheetml/2006/main" count="189" uniqueCount="154">
  <si>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</si>
  <si>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</si>
  <si>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</si>
  <si>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</si>
  <si>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</si>
  <si>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</si>
  <si>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</si>
  <si>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</si>
  <si>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</si>
  <si>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</si>
  <si>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</si>
  <si>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</si>
  <si>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</si>
  <si>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</si>
  <si>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</si>
  <si>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</si>
  <si>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</si>
  <si>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</si>
  <si>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</si>
  <si>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</si>
  <si>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</si>
  <si>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</si>
  <si>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</si>
  <si>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</si>
  <si>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</si>
  <si>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</si>
  <si>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</si>
  <si>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</si>
  <si>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</si>
  <si>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</si>
  <si>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</si>
  <si>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</si>
  <si>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</si>
  <si>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</si>
  <si>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</si>
  <si>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</si>
  <si>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</si>
  <si>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</si>
  <si>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</si>
  <si>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</si>
  <si>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</si>
  <si>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</si>
  <si>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</si>
  <si>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</si>
  <si>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</si>
  <si>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</si>
  <si>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</si>
  <si>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</si>
  <si>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</si>
  <si>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</si>
  <si>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</si>
  <si>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</si>
  <si>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</si>
  <si>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</si>
  <si>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</si>
  <si>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</si>
  <si>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</si>
  <si>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</si>
  <si>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</si>
  <si>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</si>
  <si>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</si>
  <si>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</si>
  <si>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</si>
  <si>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</si>
  <si>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</si>
  <si>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</si>
  <si>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</si>
  <si>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</si>
  <si>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</si>
  <si>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</si>
  <si>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</si>
  <si>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</si>
  <si>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</si>
  <si>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</si>
  <si>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</si>
  <si>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</si>
  <si>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MÃO-DE-OBRA VINCULADA À EXECUÇÃO CONTRATUAL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</si>
  <si>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</si>
  <si>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</si>
  <si>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</si>
  <si>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</si>
  <si>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</si>
  <si>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MÓDULO 1 - COMPOSIÇÃO DA REMUNERAÇÃO</t>
  </si>
  <si>
    <t>%</t>
  </si>
  <si>
    <t>Qtde</t>
  </si>
  <si>
    <t>Valor (R$)</t>
  </si>
  <si>
    <t>Observações/Fundamentos Legais/Memória de cálculo</t>
  </si>
  <si>
    <t>TOTAL DA REMUNERAÇÃO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</si>
  <si>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</si>
  <si>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</si>
  <si>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</si>
  <si>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</si>
  <si>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</si>
  <si>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</si>
  <si>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VALOR (R$)</t>
  </si>
  <si>
    <t>CUSTOS INDIRETOS, TRIBUTOS E LUCRO</t>
  </si>
  <si>
    <t>PERCENTUAL (%)</t>
  </si>
  <si>
    <t>Custos Indiretos</t>
  </si>
  <si>
    <t>Tributos</t>
  </si>
  <si>
    <t>MÃO DE OBRA VINCULADA À EXECUÇÃO CONTRATUAL (VALOR POR EMPREGADO)</t>
  </si>
  <si>
    <t>Encargos Sociais</t>
  </si>
  <si>
    <t>Composição da Remuneração</t>
  </si>
  <si>
    <t>QUADRO-RESUMO DO CUSTO POR EMPREGADO</t>
  </si>
  <si>
    <t>QUADRO-RESUMO DO  VALOR MENSAL DOS SERVIÇOS</t>
  </si>
  <si>
    <t>Quantidade Postos de Trabalho</t>
  </si>
  <si>
    <t>Modulo 1</t>
  </si>
  <si>
    <t>Modulo 2</t>
  </si>
  <si>
    <t>Modulo 3</t>
  </si>
  <si>
    <t>Vigencia Contratual (meses)</t>
  </si>
  <si>
    <t>Tributos PIS/PASEP</t>
  </si>
  <si>
    <t>Tributos COFINS</t>
  </si>
  <si>
    <t>...</t>
  </si>
  <si>
    <t xml:space="preserve">Conforme Enquadramento Juridico e 
Regime Tributário
A Licitante deverá preencher os Tributos.
</t>
  </si>
  <si>
    <t>MESES</t>
  </si>
  <si>
    <t>VALOR TOTAL SERVIÇOS</t>
  </si>
  <si>
    <t>SERVIÇOS</t>
  </si>
  <si>
    <t>Tributos SIMPLES NACIONAL</t>
  </si>
  <si>
    <t>Tributos Municipais ISSQN</t>
  </si>
  <si>
    <t>Tributos (Demais Tributos Especificar)</t>
  </si>
  <si>
    <t>D5</t>
  </si>
  <si>
    <t>E5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</si>
  <si>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</si>
  <si>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</si>
  <si>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</si>
  <si>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</si>
  <si>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MÓDULO 2 - ENCARGOS SOCIAIS "B-EncargosSociais"</t>
  </si>
  <si>
    <t>Total da Remuneração x % dos Encargos Sociais</t>
  </si>
  <si>
    <t>Soma dos Modulos 1+2/ % do Tributo</t>
  </si>
  <si>
    <t>MÓDULO 3 - BENEFÍCIOS MENSAIS E DIÁRIOS</t>
  </si>
  <si>
    <t>BENEFÍCIOS MENSAIS E DIÁRIOS</t>
  </si>
  <si>
    <t>VRº (R$)</t>
  </si>
  <si>
    <t>QTDE</t>
  </si>
  <si>
    <t>Não  há transporte publico no Municipio.
A CONTRATANTE realizará o transporte
dos colaboradores quando os serviços
se fizerem necessários</t>
  </si>
  <si>
    <t>Auxílio-Refeição/Alimentação</t>
  </si>
  <si>
    <t>MÓDULO 4 - CUSTOS INDIRETOS, TRIBUTOS E LUCRO</t>
  </si>
  <si>
    <t>Modulo 4</t>
  </si>
  <si>
    <t>Benefícios</t>
  </si>
  <si>
    <t>Subtotal (1+2+3+4)</t>
  </si>
  <si>
    <t xml:space="preserve"> </t>
  </si>
  <si>
    <t>ORÇAMENTO</t>
  </si>
  <si>
    <t>Salario Minimo 2025</t>
  </si>
  <si>
    <r>
      <t xml:space="preserve">Salário normativo da categoria profissional </t>
    </r>
    <r>
      <rPr>
        <b/>
        <sz val="10"/>
        <color theme="1"/>
        <rFont val="Arial"/>
        <family val="2"/>
      </rPr>
      <t>(30 horas Semanais</t>
    </r>
    <r>
      <rPr>
        <sz val="10"/>
        <color theme="1"/>
        <rFont val="Arial"/>
        <family val="2"/>
      </rPr>
      <t>)</t>
    </r>
  </si>
  <si>
    <r>
      <t xml:space="preserve">Salário-Base </t>
    </r>
    <r>
      <rPr>
        <b/>
        <sz val="10"/>
        <color theme="1"/>
        <rFont val="Arial"/>
        <family val="2"/>
      </rPr>
      <t>(30 hrs semanais</t>
    </r>
    <r>
      <rPr>
        <sz val="10"/>
        <color theme="1"/>
        <rFont val="Arial"/>
        <family val="2"/>
      </rPr>
      <t>)</t>
    </r>
  </si>
  <si>
    <t>Proporcional com o vale da prefeitura</t>
  </si>
  <si>
    <t>Orçamento / Proporcional para 30H</t>
  </si>
  <si>
    <t>Orçamento</t>
  </si>
  <si>
    <t>Instrutor de Artes com Mat. Recicláveis</t>
  </si>
  <si>
    <t>VALOR DO INSTRUTOR</t>
  </si>
  <si>
    <t>QUANTIDADE</t>
  </si>
  <si>
    <t>QUADRO-RESUMO DO  VALOR PAGO AO OFICINEIRO</t>
  </si>
  <si>
    <t>Obs: o valor a ser pago mensalmente deverá corresponder as horas trabalhadas. O salário da tabela é o bruto, ou seja tem as reduções legais de INSS.</t>
  </si>
  <si>
    <t>Valor Mês</t>
  </si>
  <si>
    <t>Valor do Salário / Mês</t>
  </si>
  <si>
    <t>Valor do Vale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</si>
</sst>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0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/>
    </xf>
    <xf numFmtId="0" fontId="4" fillId="0" borderId="1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0" fontId="1" fillId="0" borderId="0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right" vertical="center"/>
    </xf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44" fontId="1" fillId="0" borderId="13" xfId="0" applyNumberFormat="1" applyFont="1" applyBorder="1"/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2" fillId="0" borderId="13" xfId="0" applyNumberFormat="1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164" fontId="8" fillId="0" borderId="17" xfId="1" applyNumberFormat="1" applyFont="1" applyFill="1" applyBorder="1" applyAlignment="1">
      <alignment horizontal="center" vertical="center" wrapText="1"/>
    </xf>
    <xf numFmtId="164" fontId="8" fillId="0" borderId="19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vertical="center"/>
    </xf>
    <xf numFmtId="44" fontId="4" fillId="0" borderId="3" xfId="1" applyFont="1" applyFill="1" applyBorder="1" applyAlignment="1">
      <alignment vertical="center"/>
    </xf>
    <xf numFmtId="44" fontId="5" fillId="0" borderId="2" xfId="1" applyFont="1" applyFill="1" applyBorder="1" applyAlignment="1">
      <alignment vertical="center"/>
    </xf>
    <xf numFmtId="44" fontId="5" fillId="0" borderId="3" xfId="1" applyFont="1" applyFill="1" applyBorder="1" applyAlignment="1">
      <alignment vertical="center"/>
    </xf>
    <xf numFmtId="44" fontId="2" fillId="0" borderId="2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44" fontId="2" fillId="0" borderId="3" xfId="1" applyFont="1" applyFill="1" applyBorder="1" applyAlignment="1">
      <alignment horizontal="center"/>
    </xf>
    <xf numFmtId="0" fontId="1" fillId="0" borderId="14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44" fontId="1" fillId="0" borderId="1" xfId="1" applyFont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44" fontId="1" fillId="0" borderId="17" xfId="1" applyFont="1" applyFill="1" applyBorder="1" applyAlignment="1">
      <alignment horizontal="center" vertical="center"/>
    </xf>
    <xf numFmtId="44" fontId="1" fillId="0" borderId="18" xfId="1" applyFont="1" applyFill="1" applyBorder="1" applyAlignment="1">
      <alignment horizontal="center" vertical="center"/>
    </xf>
    <xf numFmtId="44" fontId="1" fillId="0" borderId="19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4" fontId="2" fillId="0" borderId="17" xfId="1" applyFont="1" applyFill="1" applyBorder="1" applyAlignment="1">
      <alignment horizontal="center" vertical="center"/>
    </xf>
    <xf numFmtId="44" fontId="2" fillId="0" borderId="18" xfId="1" applyFont="1" applyFill="1" applyBorder="1" applyAlignment="1">
      <alignment horizontal="center" vertical="center"/>
    </xf>
    <xf numFmtId="44" fontId="2" fillId="0" borderId="19" xfId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44" fontId="1" fillId="0" borderId="2" xfId="1" applyFont="1" applyFill="1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/>
    </xf>
    <xf numFmtId="44" fontId="1" fillId="0" borderId="3" xfId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44" fontId="2" fillId="0" borderId="17" xfId="1" applyFont="1" applyFill="1" applyBorder="1" applyAlignment="1">
      <alignment horizontal="center"/>
    </xf>
    <xf numFmtId="44" fontId="2" fillId="0" borderId="18" xfId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10" fontId="2" fillId="3" borderId="14" xfId="2" applyNumberFormat="1" applyFont="1" applyFill="1" applyBorder="1" applyAlignment="1">
      <alignment horizontal="center"/>
    </xf>
    <xf numFmtId="10" fontId="2" fillId="3" borderId="9" xfId="2" applyNumberFormat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44" fontId="1" fillId="0" borderId="4" xfId="1" applyFont="1" applyFill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A37" zoomScale="130" zoomScaleNormal="130" workbookViewId="0">
      <selection activeCell="I8" sqref="I8:L8"/>
    </sheetView>
  </sheetViews>
  <sheetFormatPr defaultRowHeight="12.75" x14ac:dyDescent="0.2"/>
  <cols>
    <col min="1" max="1" width="16.5703125" style="1" customWidth="1"/>
    <col min="2" max="2" width="13.28515625" style="1" customWidth="1"/>
    <col min="3" max="6" width="9.140625" style="1"/>
    <col min="7" max="7" width="15.140625" style="1" customWidth="1"/>
    <col min="8" max="8" width="11.85546875" style="1" bestFit="1" customWidth="1"/>
    <col min="9" max="9" width="12.42578125" style="1" customWidth="1"/>
    <col min="10" max="10" width="14.28515625" style="1" bestFit="1" customWidth="1"/>
    <col min="11" max="11" width="6.42578125" style="1" customWidth="1"/>
    <col min="12" max="12" width="7.5703125" style="1" customWidth="1"/>
    <col min="13" max="13" width="46.5703125" style="1" customWidth="1"/>
    <col min="14" max="16384" width="9.140625" style="1"/>
  </cols>
  <sheetData>
    <row r="1" spans="1:13" ht="12.75" customHeight="1" thickBot="1" x14ac:dyDescent="0.25">
      <c r="A1" s="123" t="s">
        <v>76</v>
      </c>
      <c r="B1" s="124"/>
      <c r="C1" s="124"/>
      <c r="D1" s="124"/>
      <c r="E1" s="124"/>
      <c r="F1" s="124"/>
      <c r="G1" s="124"/>
      <c r="H1" s="124"/>
      <c r="I1" s="124"/>
      <c r="J1" s="125"/>
      <c r="K1" s="7"/>
      <c r="L1" s="7"/>
      <c r="M1" s="7"/>
    </row>
    <row r="2" spans="1:13" ht="12.75" customHeight="1" thickBot="1" x14ac:dyDescent="0.25">
      <c r="A2" s="109" t="s">
        <v>77</v>
      </c>
      <c r="B2" s="110"/>
      <c r="C2" s="110"/>
      <c r="D2" s="110"/>
      <c r="E2" s="110"/>
      <c r="F2" s="110"/>
      <c r="G2" s="110"/>
      <c r="H2" s="110"/>
      <c r="I2" s="130"/>
      <c r="J2" s="130"/>
      <c r="K2" s="130"/>
      <c r="L2" s="130"/>
      <c r="M2" s="53" t="s">
        <v>124</v>
      </c>
    </row>
    <row r="3" spans="1:13" ht="12.75" customHeight="1" x14ac:dyDescent="0.2">
      <c r="A3" s="8">
        <v>1</v>
      </c>
      <c r="B3" s="126" t="s">
        <v>78</v>
      </c>
      <c r="C3" s="127"/>
      <c r="D3" s="127"/>
      <c r="E3" s="127"/>
      <c r="F3" s="127"/>
      <c r="G3" s="127"/>
      <c r="H3" s="127"/>
      <c r="I3" s="119" t="s">
        <v>146</v>
      </c>
      <c r="J3" s="119"/>
      <c r="K3" s="119"/>
      <c r="L3" s="119"/>
      <c r="M3" s="63"/>
    </row>
    <row r="4" spans="1:13" ht="12.75" customHeight="1" x14ac:dyDescent="0.2">
      <c r="A4" s="9">
        <v>2</v>
      </c>
      <c r="B4" s="107" t="s">
        <v>141</v>
      </c>
      <c r="C4" s="108"/>
      <c r="D4" s="108"/>
      <c r="E4" s="108"/>
      <c r="F4" s="108"/>
      <c r="G4" s="108"/>
      <c r="H4" s="108"/>
      <c r="I4" s="120">
        <v>1588.6</v>
      </c>
      <c r="J4" s="120"/>
      <c r="K4" s="120"/>
      <c r="L4" s="120"/>
      <c r="M4" s="62" t="s">
        <v>145</v>
      </c>
    </row>
    <row r="5" spans="1:13" ht="12.75" customHeight="1" x14ac:dyDescent="0.2">
      <c r="A5" s="9">
        <v>3</v>
      </c>
      <c r="B5" s="128" t="s">
        <v>79</v>
      </c>
      <c r="C5" s="129"/>
      <c r="D5" s="129"/>
      <c r="E5" s="129"/>
      <c r="F5" s="129"/>
      <c r="G5" s="129"/>
      <c r="H5" s="129"/>
      <c r="I5" s="121" t="s">
        <v>139</v>
      </c>
      <c r="J5" s="121"/>
      <c r="K5" s="121"/>
      <c r="L5" s="121"/>
      <c r="M5" s="10"/>
    </row>
    <row r="6" spans="1:13" ht="12.75" customHeight="1" x14ac:dyDescent="0.2">
      <c r="A6" s="9">
        <v>4</v>
      </c>
      <c r="B6" s="107" t="s">
        <v>80</v>
      </c>
      <c r="C6" s="108"/>
      <c r="D6" s="108"/>
      <c r="E6" s="108"/>
      <c r="F6" s="108"/>
      <c r="G6" s="108"/>
      <c r="H6" s="108"/>
      <c r="I6" s="122">
        <v>45681</v>
      </c>
      <c r="J6" s="122"/>
      <c r="K6" s="122"/>
      <c r="L6" s="122"/>
      <c r="M6" s="10"/>
    </row>
    <row r="7" spans="1:13" ht="12.75" customHeight="1" x14ac:dyDescent="0.2">
      <c r="A7" s="9">
        <v>5</v>
      </c>
      <c r="B7" s="107" t="s">
        <v>108</v>
      </c>
      <c r="C7" s="108"/>
      <c r="D7" s="108"/>
      <c r="E7" s="108"/>
      <c r="F7" s="108"/>
      <c r="G7" s="108"/>
      <c r="H7" s="108"/>
      <c r="I7" s="106">
        <v>12</v>
      </c>
      <c r="J7" s="106"/>
      <c r="K7" s="106"/>
      <c r="L7" s="106"/>
      <c r="M7" s="10"/>
    </row>
    <row r="8" spans="1:13" ht="12.75" customHeight="1" x14ac:dyDescent="0.2">
      <c r="A8" s="9">
        <v>6</v>
      </c>
      <c r="B8" s="107" t="s">
        <v>81</v>
      </c>
      <c r="C8" s="108"/>
      <c r="D8" s="108"/>
      <c r="E8" s="108"/>
      <c r="F8" s="108"/>
      <c r="G8" s="108"/>
      <c r="H8" s="108"/>
      <c r="I8" s="106">
        <v>30</v>
      </c>
      <c r="J8" s="106"/>
      <c r="K8" s="106"/>
      <c r="L8" s="106"/>
      <c r="M8" s="10"/>
    </row>
    <row r="9" spans="1:13" ht="12.75" customHeight="1" x14ac:dyDescent="0.2">
      <c r="A9" s="9">
        <v>7</v>
      </c>
      <c r="B9" s="107" t="s">
        <v>104</v>
      </c>
      <c r="C9" s="108"/>
      <c r="D9" s="108"/>
      <c r="E9" s="108"/>
      <c r="F9" s="108"/>
      <c r="G9" s="108"/>
      <c r="H9" s="108"/>
      <c r="I9" s="106">
        <v>1</v>
      </c>
      <c r="J9" s="106"/>
      <c r="K9" s="106"/>
      <c r="L9" s="106"/>
      <c r="M9" s="10"/>
    </row>
    <row r="10" spans="1:13" ht="12.75" customHeight="1" x14ac:dyDescent="0.2">
      <c r="A10" s="38">
        <v>8</v>
      </c>
      <c r="B10" s="158" t="s">
        <v>140</v>
      </c>
      <c r="C10" s="159"/>
      <c r="D10" s="159"/>
      <c r="E10" s="159"/>
      <c r="F10" s="159"/>
      <c r="G10" s="159"/>
      <c r="H10" s="159"/>
      <c r="I10" s="115">
        <v>1518</v>
      </c>
      <c r="J10" s="115"/>
      <c r="K10" s="115"/>
      <c r="L10" s="115"/>
      <c r="M10" s="10"/>
    </row>
    <row r="11" spans="1:13" ht="12.75" customHeight="1" thickBot="1" x14ac:dyDescent="0.25">
      <c r="A11" s="160"/>
      <c r="B11" s="160"/>
      <c r="C11" s="160"/>
      <c r="D11" s="160"/>
      <c r="E11" s="160"/>
      <c r="F11" s="160"/>
      <c r="G11" s="160"/>
      <c r="H11" s="160"/>
      <c r="I11" s="161"/>
      <c r="J11" s="161"/>
      <c r="K11" s="10">
        <v>12</v>
      </c>
      <c r="L11" s="10"/>
      <c r="M11" s="10"/>
    </row>
    <row r="12" spans="1:13" ht="12.75" customHeight="1" thickBot="1" x14ac:dyDescent="0.25">
      <c r="A12" s="109" t="s">
        <v>82</v>
      </c>
      <c r="B12" s="110"/>
      <c r="C12" s="110"/>
      <c r="D12" s="110"/>
      <c r="E12" s="110"/>
      <c r="F12" s="110"/>
      <c r="G12" s="111"/>
      <c r="H12" s="42" t="s">
        <v>83</v>
      </c>
      <c r="I12" s="41" t="s">
        <v>84</v>
      </c>
      <c r="J12" s="109" t="s">
        <v>85</v>
      </c>
      <c r="K12" s="110"/>
      <c r="L12" s="111"/>
      <c r="M12" s="53" t="s">
        <v>124</v>
      </c>
    </row>
    <row r="13" spans="1:13" ht="12.75" customHeight="1" x14ac:dyDescent="0.2">
      <c r="A13" s="11" t="s">
        <v>17</v>
      </c>
      <c r="B13" s="112" t="s">
        <v>142</v>
      </c>
      <c r="C13" s="113"/>
      <c r="D13" s="113"/>
      <c r="E13" s="113"/>
      <c r="F13" s="113"/>
      <c r="G13" s="114"/>
      <c r="H13" s="12">
        <v>0</v>
      </c>
      <c r="I13" s="13">
        <v>8</v>
      </c>
      <c r="J13" s="116">
        <f>I4</f>
        <v>1588.6</v>
      </c>
      <c r="K13" s="117"/>
      <c r="L13" s="118"/>
      <c r="M13" s="8" t="s">
        <v>144</v>
      </c>
    </row>
    <row r="14" spans="1:13" ht="12.75" customHeight="1" x14ac:dyDescent="0.2">
      <c r="A14" s="6"/>
      <c r="B14" s="180" t="s">
        <v>87</v>
      </c>
      <c r="C14" s="181"/>
      <c r="D14" s="181"/>
      <c r="E14" s="181"/>
      <c r="F14" s="181"/>
      <c r="G14" s="181"/>
      <c r="H14" s="181"/>
      <c r="I14" s="182"/>
      <c r="J14" s="166">
        <f>SUM(J13:J13)</f>
        <v>1588.6</v>
      </c>
      <c r="K14" s="167"/>
      <c r="L14" s="168"/>
      <c r="M14" s="14"/>
    </row>
    <row r="15" spans="1:13" ht="12.75" customHeight="1" thickBot="1" x14ac:dyDescent="0.25">
      <c r="A15" s="6"/>
      <c r="B15" s="14"/>
      <c r="C15" s="14"/>
      <c r="D15" s="14"/>
      <c r="E15" s="14"/>
      <c r="F15" s="14"/>
      <c r="G15" s="14"/>
      <c r="H15" s="14"/>
      <c r="I15" s="17"/>
      <c r="J15" s="14"/>
      <c r="K15" s="14"/>
      <c r="L15" s="14"/>
      <c r="M15" s="14"/>
    </row>
    <row r="16" spans="1:13" ht="12.75" customHeight="1" thickBot="1" x14ac:dyDescent="0.25">
      <c r="A16" s="109" t="s">
        <v>125</v>
      </c>
      <c r="B16" s="110"/>
      <c r="C16" s="110"/>
      <c r="D16" s="110"/>
      <c r="E16" s="110"/>
      <c r="F16" s="110"/>
      <c r="G16" s="111"/>
      <c r="H16" s="42" t="s">
        <v>83</v>
      </c>
      <c r="I16" s="41" t="s">
        <v>84</v>
      </c>
      <c r="J16" s="109" t="s">
        <v>85</v>
      </c>
      <c r="K16" s="110"/>
      <c r="L16" s="111"/>
      <c r="M16" s="53" t="s">
        <v>124</v>
      </c>
    </row>
    <row r="17" spans="1:17" ht="12.75" customHeight="1" x14ac:dyDescent="0.2">
      <c r="A17" s="9" t="s">
        <v>18</v>
      </c>
      <c r="B17" s="128" t="s">
        <v>100</v>
      </c>
      <c r="C17" s="129"/>
      <c r="D17" s="129"/>
      <c r="E17" s="129"/>
      <c r="F17" s="129"/>
      <c r="G17" s="169"/>
      <c r="H17" s="46">
        <f>'B-EncargosSociais'!F34</f>
        <v>0.71339679999999994</v>
      </c>
      <c r="I17" s="25">
        <v>1</v>
      </c>
      <c r="J17" s="140">
        <f>J14*H17</f>
        <v>1133.3021564799999</v>
      </c>
      <c r="K17" s="141"/>
      <c r="L17" s="142"/>
      <c r="M17" s="43" t="s">
        <v>126</v>
      </c>
    </row>
    <row r="18" spans="1:17" ht="12.75" customHeight="1" thickBot="1" x14ac:dyDescent="0.25">
      <c r="A18" s="66"/>
      <c r="B18" s="67"/>
      <c r="C18" s="67"/>
      <c r="D18" s="67"/>
      <c r="E18" s="67"/>
      <c r="F18" s="67"/>
      <c r="G18" s="67"/>
      <c r="H18" s="68"/>
      <c r="I18" s="69"/>
      <c r="J18" s="70"/>
      <c r="K18" s="71"/>
      <c r="L18" s="70"/>
      <c r="M18" s="72"/>
    </row>
    <row r="19" spans="1:17" ht="12.75" customHeight="1" thickBot="1" x14ac:dyDescent="0.25">
      <c r="A19" s="89" t="s">
        <v>128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58"/>
    </row>
    <row r="20" spans="1:17" ht="12.75" customHeight="1" thickBot="1" x14ac:dyDescent="0.25">
      <c r="A20" s="64"/>
      <c r="B20" s="162" t="s">
        <v>129</v>
      </c>
      <c r="C20" s="163"/>
      <c r="D20" s="163"/>
      <c r="E20" s="163"/>
      <c r="F20" s="164"/>
      <c r="G20" s="64" t="s">
        <v>130</v>
      </c>
      <c r="H20" s="73" t="s">
        <v>131</v>
      </c>
      <c r="I20" s="143" t="s">
        <v>94</v>
      </c>
      <c r="J20" s="144"/>
      <c r="K20" s="144"/>
      <c r="L20" s="145"/>
      <c r="M20" s="74" t="s">
        <v>124</v>
      </c>
      <c r="N20" s="134" t="s">
        <v>132</v>
      </c>
      <c r="O20" s="134"/>
      <c r="P20" s="134"/>
      <c r="Q20" s="134"/>
    </row>
    <row r="21" spans="1:17" ht="12.75" customHeight="1" x14ac:dyDescent="0.2">
      <c r="A21" s="9" t="s">
        <v>20</v>
      </c>
      <c r="B21" s="128" t="s">
        <v>133</v>
      </c>
      <c r="C21" s="129"/>
      <c r="D21" s="129"/>
      <c r="E21" s="129"/>
      <c r="F21" s="129"/>
      <c r="G21" s="75">
        <v>374.4</v>
      </c>
      <c r="H21" s="8">
        <v>1</v>
      </c>
      <c r="I21" s="146">
        <v>374.4</v>
      </c>
      <c r="J21" s="147"/>
      <c r="K21" s="147"/>
      <c r="L21" s="148"/>
      <c r="M21" s="65" t="s">
        <v>143</v>
      </c>
      <c r="N21" s="135"/>
      <c r="O21" s="134"/>
      <c r="P21" s="134"/>
      <c r="Q21" s="134"/>
    </row>
    <row r="22" spans="1:17" ht="12.75" customHeight="1" x14ac:dyDescent="0.2">
      <c r="A22" s="66"/>
      <c r="B22" s="170" t="s">
        <v>0</v>
      </c>
      <c r="C22" s="170"/>
      <c r="D22" s="170"/>
      <c r="E22" s="170"/>
      <c r="F22" s="170"/>
      <c r="G22" s="171"/>
      <c r="H22" s="171"/>
      <c r="I22" s="172">
        <f>SUM(I21:L21)</f>
        <v>374.4</v>
      </c>
      <c r="J22" s="173"/>
      <c r="K22" s="173"/>
      <c r="L22" s="174"/>
      <c r="M22" s="17"/>
    </row>
    <row r="23" spans="1:17" ht="12.75" customHeight="1" thickBot="1" x14ac:dyDescent="0.25"/>
    <row r="24" spans="1:17" ht="12.75" customHeight="1" thickBot="1" x14ac:dyDescent="0.25">
      <c r="A24" s="89" t="s">
        <v>134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15"/>
    </row>
    <row r="25" spans="1:17" ht="12.75" customHeight="1" thickBot="1" x14ac:dyDescent="0.25">
      <c r="A25" s="16"/>
      <c r="B25" s="162" t="s">
        <v>95</v>
      </c>
      <c r="C25" s="163"/>
      <c r="D25" s="163"/>
      <c r="E25" s="163"/>
      <c r="F25" s="164"/>
      <c r="G25" s="162" t="s">
        <v>96</v>
      </c>
      <c r="H25" s="164"/>
      <c r="I25" s="143" t="s">
        <v>94</v>
      </c>
      <c r="J25" s="144"/>
      <c r="K25" s="144"/>
      <c r="L25" s="145"/>
      <c r="M25" s="53" t="s">
        <v>124</v>
      </c>
    </row>
    <row r="26" spans="1:17" ht="12.75" customHeight="1" x14ac:dyDescent="0.2">
      <c r="A26" s="40" t="s">
        <v>23</v>
      </c>
      <c r="B26" s="186" t="s">
        <v>97</v>
      </c>
      <c r="C26" s="187"/>
      <c r="D26" s="187"/>
      <c r="E26" s="187"/>
      <c r="F26" s="187"/>
      <c r="G26" s="188">
        <v>0.01</v>
      </c>
      <c r="H26" s="189"/>
      <c r="I26" s="183">
        <f>(J14+J17)*$G$26</f>
        <v>27.219021564799995</v>
      </c>
      <c r="J26" s="184"/>
      <c r="K26" s="184"/>
      <c r="L26" s="185"/>
      <c r="M26" s="39" t="s">
        <v>127</v>
      </c>
      <c r="N26" s="149" t="s">
        <v>112</v>
      </c>
      <c r="O26" s="150"/>
      <c r="P26" s="150"/>
      <c r="Q26" s="151"/>
    </row>
    <row r="27" spans="1:17" ht="12.75" customHeight="1" x14ac:dyDescent="0.2">
      <c r="A27" s="9" t="s">
        <v>39</v>
      </c>
      <c r="B27" s="136" t="s">
        <v>11</v>
      </c>
      <c r="C27" s="136"/>
      <c r="D27" s="136"/>
      <c r="E27" s="136"/>
      <c r="F27" s="136"/>
      <c r="G27" s="139">
        <v>0.15</v>
      </c>
      <c r="H27" s="139"/>
      <c r="I27" s="100">
        <f>(J14+J17)*G27</f>
        <v>408.2853234719999</v>
      </c>
      <c r="J27" s="101"/>
      <c r="K27" s="101"/>
      <c r="L27" s="102"/>
      <c r="M27" s="39" t="s">
        <v>127</v>
      </c>
      <c r="N27" s="152"/>
      <c r="O27" s="153"/>
      <c r="P27" s="153"/>
      <c r="Q27" s="154"/>
    </row>
    <row r="28" spans="1:17" ht="12.75" customHeight="1" x14ac:dyDescent="0.2">
      <c r="A28" s="19" t="s">
        <v>58</v>
      </c>
      <c r="B28" s="136" t="s">
        <v>110</v>
      </c>
      <c r="C28" s="136"/>
      <c r="D28" s="136"/>
      <c r="E28" s="136"/>
      <c r="F28" s="136"/>
      <c r="G28" s="165">
        <v>0.03</v>
      </c>
      <c r="H28" s="165"/>
      <c r="I28" s="100">
        <f>(J14+J17)*G28</f>
        <v>81.657064694399978</v>
      </c>
      <c r="J28" s="101"/>
      <c r="K28" s="101"/>
      <c r="L28" s="102"/>
      <c r="M28" s="39" t="s">
        <v>127</v>
      </c>
      <c r="N28" s="152"/>
      <c r="O28" s="153"/>
      <c r="P28" s="153"/>
      <c r="Q28" s="154"/>
    </row>
    <row r="29" spans="1:17" ht="12.75" customHeight="1" x14ac:dyDescent="0.2">
      <c r="A29" s="19" t="s">
        <v>119</v>
      </c>
      <c r="B29" s="136" t="s">
        <v>109</v>
      </c>
      <c r="C29" s="136"/>
      <c r="D29" s="136"/>
      <c r="E29" s="136"/>
      <c r="F29" s="136"/>
      <c r="G29" s="139">
        <v>6.4999999999999997E-3</v>
      </c>
      <c r="H29" s="139"/>
      <c r="I29" s="100">
        <f>(J14+J17)*G29</f>
        <v>17.692364017119996</v>
      </c>
      <c r="J29" s="101"/>
      <c r="K29" s="101"/>
      <c r="L29" s="102"/>
      <c r="M29" s="39" t="s">
        <v>127</v>
      </c>
      <c r="N29" s="152"/>
      <c r="O29" s="153"/>
      <c r="P29" s="153"/>
      <c r="Q29" s="154"/>
    </row>
    <row r="30" spans="1:17" ht="12.75" customHeight="1" x14ac:dyDescent="0.2">
      <c r="A30" s="19" t="s">
        <v>120</v>
      </c>
      <c r="B30" s="136" t="s">
        <v>117</v>
      </c>
      <c r="C30" s="136"/>
      <c r="D30" s="136"/>
      <c r="E30" s="136"/>
      <c r="F30" s="136"/>
      <c r="G30" s="139">
        <v>0.02</v>
      </c>
      <c r="H30" s="139"/>
      <c r="I30" s="100">
        <f>(J14+J17)*G30</f>
        <v>54.43804312959999</v>
      </c>
      <c r="J30" s="101"/>
      <c r="K30" s="101"/>
      <c r="L30" s="102"/>
      <c r="M30" s="39" t="s">
        <v>138</v>
      </c>
      <c r="N30" s="152"/>
      <c r="O30" s="153"/>
      <c r="P30" s="153"/>
      <c r="Q30" s="154"/>
    </row>
    <row r="31" spans="1:17" ht="12.75" customHeight="1" x14ac:dyDescent="0.2">
      <c r="A31" s="47" t="s">
        <v>111</v>
      </c>
      <c r="B31" s="131" t="s">
        <v>116</v>
      </c>
      <c r="C31" s="132"/>
      <c r="D31" s="132"/>
      <c r="E31" s="132"/>
      <c r="F31" s="133"/>
      <c r="G31" s="137">
        <v>0</v>
      </c>
      <c r="H31" s="138"/>
      <c r="I31" s="100">
        <f>(J14+J17)*G31</f>
        <v>0</v>
      </c>
      <c r="J31" s="101"/>
      <c r="K31" s="101"/>
      <c r="L31" s="102"/>
      <c r="M31" s="39" t="s">
        <v>127</v>
      </c>
      <c r="N31" s="152"/>
      <c r="O31" s="153"/>
      <c r="P31" s="153"/>
      <c r="Q31" s="154"/>
    </row>
    <row r="32" spans="1:17" ht="12.75" customHeight="1" x14ac:dyDescent="0.2">
      <c r="A32" s="47" t="s">
        <v>111</v>
      </c>
      <c r="B32" s="131" t="s">
        <v>118</v>
      </c>
      <c r="C32" s="132"/>
      <c r="D32" s="132"/>
      <c r="E32" s="132"/>
      <c r="F32" s="133"/>
      <c r="G32" s="137">
        <v>0</v>
      </c>
      <c r="H32" s="138"/>
      <c r="I32" s="100">
        <f>(J14+J17)*G32</f>
        <v>0</v>
      </c>
      <c r="J32" s="101"/>
      <c r="K32" s="101"/>
      <c r="L32" s="102"/>
      <c r="M32" s="39" t="s">
        <v>127</v>
      </c>
      <c r="N32" s="152"/>
      <c r="O32" s="153"/>
      <c r="P32" s="153"/>
      <c r="Q32" s="154"/>
    </row>
    <row r="33" spans="1:17" ht="12.75" customHeight="1" x14ac:dyDescent="0.2">
      <c r="A33" s="47" t="s">
        <v>111</v>
      </c>
      <c r="B33" s="131" t="s">
        <v>111</v>
      </c>
      <c r="C33" s="132"/>
      <c r="D33" s="132"/>
      <c r="E33" s="132"/>
      <c r="F33" s="133"/>
      <c r="G33" s="137">
        <v>0</v>
      </c>
      <c r="H33" s="138"/>
      <c r="I33" s="100">
        <f>(J14+J17)*G33</f>
        <v>0</v>
      </c>
      <c r="J33" s="101"/>
      <c r="K33" s="101"/>
      <c r="L33" s="102"/>
      <c r="M33" s="39" t="s">
        <v>127</v>
      </c>
      <c r="N33" s="155"/>
      <c r="O33" s="156"/>
      <c r="P33" s="156"/>
      <c r="Q33" s="157"/>
    </row>
    <row r="34" spans="1:17" ht="12.75" customHeight="1" x14ac:dyDescent="0.2">
      <c r="A34" s="6"/>
      <c r="B34" s="178" t="s">
        <v>0</v>
      </c>
      <c r="C34" s="178"/>
      <c r="D34" s="178"/>
      <c r="E34" s="178"/>
      <c r="F34" s="178"/>
      <c r="G34" s="179">
        <f>SUM(G26:H33)</f>
        <v>0.2165</v>
      </c>
      <c r="H34" s="179"/>
      <c r="I34" s="190">
        <f>SUM(I26:L33)</f>
        <v>589.29181687791993</v>
      </c>
      <c r="J34" s="191"/>
      <c r="K34" s="191"/>
      <c r="L34" s="192"/>
      <c r="M34" s="18"/>
    </row>
    <row r="35" spans="1:17" ht="12.75" customHeight="1" thickBot="1" x14ac:dyDescent="0.25"/>
    <row r="36" spans="1:17" ht="13.5" customHeight="1" thickBot="1" x14ac:dyDescent="0.25">
      <c r="A36" s="89" t="s">
        <v>102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15"/>
    </row>
    <row r="37" spans="1:17" ht="15.75" customHeight="1" thickBot="1" x14ac:dyDescent="0.25">
      <c r="A37" s="175" t="s">
        <v>99</v>
      </c>
      <c r="B37" s="176"/>
      <c r="C37" s="176"/>
      <c r="D37" s="176"/>
      <c r="E37" s="176"/>
      <c r="F37" s="176"/>
      <c r="G37" s="176"/>
      <c r="H37" s="177"/>
      <c r="I37" s="143" t="s">
        <v>94</v>
      </c>
      <c r="J37" s="144"/>
      <c r="K37" s="144"/>
      <c r="L37" s="145"/>
      <c r="M37" s="53" t="s">
        <v>124</v>
      </c>
    </row>
    <row r="38" spans="1:17" ht="15" customHeight="1" x14ac:dyDescent="0.2">
      <c r="A38" s="8" t="s">
        <v>105</v>
      </c>
      <c r="B38" s="198" t="s">
        <v>101</v>
      </c>
      <c r="C38" s="198"/>
      <c r="D38" s="198"/>
      <c r="E38" s="198"/>
      <c r="F38" s="198"/>
      <c r="G38" s="198"/>
      <c r="H38" s="198"/>
      <c r="I38" s="183">
        <f>J14</f>
        <v>1588.6</v>
      </c>
      <c r="J38" s="184"/>
      <c r="K38" s="184"/>
      <c r="L38" s="185"/>
      <c r="M38" s="23"/>
    </row>
    <row r="39" spans="1:17" x14ac:dyDescent="0.2">
      <c r="A39" s="9" t="s">
        <v>106</v>
      </c>
      <c r="B39" s="136" t="s">
        <v>100</v>
      </c>
      <c r="C39" s="136"/>
      <c r="D39" s="136"/>
      <c r="E39" s="136"/>
      <c r="F39" s="136"/>
      <c r="G39" s="136"/>
      <c r="H39" s="136"/>
      <c r="I39" s="100">
        <f>J17</f>
        <v>1133.3021564799999</v>
      </c>
      <c r="J39" s="101"/>
      <c r="K39" s="101"/>
      <c r="L39" s="102"/>
      <c r="M39" s="23"/>
    </row>
    <row r="40" spans="1:17" x14ac:dyDescent="0.2">
      <c r="A40" s="9" t="s">
        <v>107</v>
      </c>
      <c r="B40" s="107" t="s">
        <v>136</v>
      </c>
      <c r="C40" s="108"/>
      <c r="D40" s="108"/>
      <c r="E40" s="108"/>
      <c r="F40" s="108"/>
      <c r="G40" s="108"/>
      <c r="H40" s="199"/>
      <c r="I40" s="100">
        <f>I22</f>
        <v>374.4</v>
      </c>
      <c r="J40" s="101"/>
      <c r="K40" s="101"/>
      <c r="L40" s="102"/>
      <c r="M40" s="56"/>
    </row>
    <row r="41" spans="1:17" x14ac:dyDescent="0.2">
      <c r="A41" s="9" t="s">
        <v>135</v>
      </c>
      <c r="B41" s="136" t="s">
        <v>98</v>
      </c>
      <c r="C41" s="136"/>
      <c r="D41" s="136"/>
      <c r="E41" s="136"/>
      <c r="F41" s="136"/>
      <c r="G41" s="136"/>
      <c r="H41" s="136"/>
      <c r="I41" s="100">
        <f>I34</f>
        <v>589.29181687791993</v>
      </c>
      <c r="J41" s="101"/>
      <c r="K41" s="101"/>
      <c r="L41" s="102"/>
      <c r="M41" s="56"/>
    </row>
    <row r="42" spans="1:17" x14ac:dyDescent="0.2">
      <c r="A42" s="20"/>
      <c r="B42" s="103" t="s">
        <v>137</v>
      </c>
      <c r="C42" s="104"/>
      <c r="D42" s="104"/>
      <c r="E42" s="104"/>
      <c r="F42" s="104"/>
      <c r="G42" s="104"/>
      <c r="H42" s="105"/>
      <c r="I42" s="193">
        <f>SUM(I38:J41)</f>
        <v>3685.5939733579198</v>
      </c>
      <c r="J42" s="194"/>
      <c r="K42" s="194"/>
      <c r="L42" s="195"/>
      <c r="M42" s="18"/>
    </row>
    <row r="43" spans="1:17" ht="13.5" thickBot="1" x14ac:dyDescent="0.25"/>
    <row r="44" spans="1:17" ht="13.5" thickBot="1" x14ac:dyDescent="0.25">
      <c r="A44" s="89" t="s">
        <v>103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15"/>
    </row>
    <row r="45" spans="1:17" ht="13.5" customHeight="1" thickBot="1" x14ac:dyDescent="0.25">
      <c r="A45" s="76"/>
      <c r="B45" s="200" t="s">
        <v>115</v>
      </c>
      <c r="C45" s="200"/>
      <c r="D45" s="200" t="s">
        <v>148</v>
      </c>
      <c r="E45" s="200"/>
      <c r="F45" s="201" t="s">
        <v>147</v>
      </c>
      <c r="G45" s="201"/>
      <c r="H45" s="77" t="s">
        <v>113</v>
      </c>
      <c r="I45" s="196" t="s">
        <v>114</v>
      </c>
      <c r="J45" s="197"/>
      <c r="K45" s="59"/>
      <c r="L45" s="60"/>
      <c r="M45" s="58"/>
    </row>
    <row r="46" spans="1:17" ht="30.75" customHeight="1" x14ac:dyDescent="0.2">
      <c r="A46" s="54"/>
      <c r="B46" s="93" t="str">
        <f>I3</f>
        <v>Instrutor de Artes com Mat. Recicláveis</v>
      </c>
      <c r="C46" s="94"/>
      <c r="D46" s="95">
        <v>1</v>
      </c>
      <c r="E46" s="95"/>
      <c r="F46" s="96">
        <f>I42</f>
        <v>3685.5939733579198</v>
      </c>
      <c r="G46" s="97"/>
      <c r="H46" s="57">
        <v>12</v>
      </c>
      <c r="I46" s="98">
        <f>F46*H46</f>
        <v>44227.127680295038</v>
      </c>
      <c r="J46" s="99"/>
      <c r="K46" s="61"/>
      <c r="L46" s="61"/>
      <c r="M46" s="21"/>
    </row>
    <row r="47" spans="1:17" ht="13.5" thickBot="1" x14ac:dyDescent="0.25"/>
    <row r="48" spans="1:17" ht="13.5" customHeight="1" thickBot="1" x14ac:dyDescent="0.25">
      <c r="B48" s="89" t="s">
        <v>149</v>
      </c>
      <c r="C48" s="90"/>
      <c r="D48" s="90"/>
      <c r="E48" s="90"/>
      <c r="F48" s="90"/>
      <c r="G48" s="90"/>
      <c r="H48" s="90"/>
      <c r="I48" s="90"/>
      <c r="J48" s="91"/>
    </row>
    <row r="49" spans="2:10" ht="13.5" thickBot="1" x14ac:dyDescent="0.25">
      <c r="B49" s="92" t="s">
        <v>152</v>
      </c>
      <c r="C49" s="92"/>
      <c r="D49" s="92" t="s">
        <v>151</v>
      </c>
      <c r="E49" s="92"/>
      <c r="F49" s="92" t="s">
        <v>153</v>
      </c>
      <c r="G49" s="92"/>
      <c r="H49" s="92" t="s">
        <v>151</v>
      </c>
      <c r="I49" s="92"/>
      <c r="J49" s="78" t="s">
        <v>0</v>
      </c>
    </row>
    <row r="50" spans="2:10" ht="13.5" thickBot="1" x14ac:dyDescent="0.25">
      <c r="B50" s="80">
        <f>J13</f>
        <v>1588.6</v>
      </c>
      <c r="C50" s="81"/>
      <c r="D50" s="82">
        <f>B50*D46</f>
        <v>1588.6</v>
      </c>
      <c r="E50" s="83"/>
      <c r="F50" s="84">
        <f>I21</f>
        <v>374.4</v>
      </c>
      <c r="G50" s="81"/>
      <c r="H50" s="85">
        <f>F50*D46</f>
        <v>374.4</v>
      </c>
      <c r="I50" s="83"/>
      <c r="J50" s="79">
        <f>D50+H50</f>
        <v>1963</v>
      </c>
    </row>
    <row r="51" spans="2:10" ht="33" customHeight="1" thickBot="1" x14ac:dyDescent="0.25">
      <c r="B51" s="86" t="s">
        <v>150</v>
      </c>
      <c r="C51" s="87"/>
      <c r="D51" s="87"/>
      <c r="E51" s="87"/>
      <c r="F51" s="87"/>
      <c r="G51" s="87"/>
      <c r="H51" s="87"/>
      <c r="I51" s="87"/>
      <c r="J51" s="88"/>
    </row>
  </sheetData>
  <mergeCells count="101">
    <mergeCell ref="I38:L38"/>
    <mergeCell ref="I39:L39"/>
    <mergeCell ref="I41:L41"/>
    <mergeCell ref="I42:L42"/>
    <mergeCell ref="I45:J45"/>
    <mergeCell ref="A44:L44"/>
    <mergeCell ref="B39:H39"/>
    <mergeCell ref="B41:H41"/>
    <mergeCell ref="B38:H38"/>
    <mergeCell ref="B40:H40"/>
    <mergeCell ref="B45:C45"/>
    <mergeCell ref="D45:E45"/>
    <mergeCell ref="F45:G45"/>
    <mergeCell ref="A36:L36"/>
    <mergeCell ref="A37:H37"/>
    <mergeCell ref="B34:F34"/>
    <mergeCell ref="G34:H34"/>
    <mergeCell ref="I30:L30"/>
    <mergeCell ref="B14:I14"/>
    <mergeCell ref="I26:L26"/>
    <mergeCell ref="I27:L27"/>
    <mergeCell ref="I28:L28"/>
    <mergeCell ref="I29:L29"/>
    <mergeCell ref="B26:F26"/>
    <mergeCell ref="G26:H26"/>
    <mergeCell ref="B29:F29"/>
    <mergeCell ref="A19:L19"/>
    <mergeCell ref="I31:L31"/>
    <mergeCell ref="I32:L32"/>
    <mergeCell ref="I33:L33"/>
    <mergeCell ref="I34:L34"/>
    <mergeCell ref="N20:Q21"/>
    <mergeCell ref="B21:F21"/>
    <mergeCell ref="A16:G16"/>
    <mergeCell ref="B31:F31"/>
    <mergeCell ref="B32:F32"/>
    <mergeCell ref="B28:F28"/>
    <mergeCell ref="G31:H31"/>
    <mergeCell ref="G30:H30"/>
    <mergeCell ref="J17:L17"/>
    <mergeCell ref="I20:L20"/>
    <mergeCell ref="I21:L21"/>
    <mergeCell ref="N26:Q33"/>
    <mergeCell ref="G29:H29"/>
    <mergeCell ref="B25:F25"/>
    <mergeCell ref="G25:H25"/>
    <mergeCell ref="B27:F27"/>
    <mergeCell ref="G27:H27"/>
    <mergeCell ref="B30:F30"/>
    <mergeCell ref="A24:L24"/>
    <mergeCell ref="G28:H28"/>
    <mergeCell ref="B20:F20"/>
    <mergeCell ref="G32:H32"/>
    <mergeCell ref="G33:H33"/>
    <mergeCell ref="I25:L25"/>
    <mergeCell ref="B7:H7"/>
    <mergeCell ref="I3:L3"/>
    <mergeCell ref="I4:L4"/>
    <mergeCell ref="I5:L5"/>
    <mergeCell ref="I6:L6"/>
    <mergeCell ref="I7:L7"/>
    <mergeCell ref="A1:J1"/>
    <mergeCell ref="B3:H3"/>
    <mergeCell ref="B4:H4"/>
    <mergeCell ref="B5:H5"/>
    <mergeCell ref="B6:H6"/>
    <mergeCell ref="A2:L2"/>
    <mergeCell ref="B46:C46"/>
    <mergeCell ref="D46:E46"/>
    <mergeCell ref="F46:G46"/>
    <mergeCell ref="I46:J46"/>
    <mergeCell ref="I40:L40"/>
    <mergeCell ref="B42:H42"/>
    <mergeCell ref="I8:L8"/>
    <mergeCell ref="B8:H8"/>
    <mergeCell ref="B9:H9"/>
    <mergeCell ref="A12:G12"/>
    <mergeCell ref="B13:G13"/>
    <mergeCell ref="I9:L9"/>
    <mergeCell ref="I10:L10"/>
    <mergeCell ref="J13:L13"/>
    <mergeCell ref="J12:L12"/>
    <mergeCell ref="B33:F33"/>
    <mergeCell ref="B10:H10"/>
    <mergeCell ref="A11:J11"/>
    <mergeCell ref="J14:L14"/>
    <mergeCell ref="B17:G17"/>
    <mergeCell ref="B22:H22"/>
    <mergeCell ref="J16:L16"/>
    <mergeCell ref="I22:L22"/>
    <mergeCell ref="I37:L37"/>
    <mergeCell ref="B50:C50"/>
    <mergeCell ref="D50:E50"/>
    <mergeCell ref="F50:G50"/>
    <mergeCell ref="H50:I50"/>
    <mergeCell ref="B51:J51"/>
    <mergeCell ref="B48:J48"/>
    <mergeCell ref="B49:C49"/>
    <mergeCell ref="D49:E49"/>
    <mergeCell ref="F49:G49"/>
    <mergeCell ref="H49:I49"/>
  </mergeCells>
  <pageMargins left="0.78740157480314965" right="0.19685039370078741" top="0.19685039370078741" bottom="0.19685039370078741" header="0.31496062992125984" footer="0.31496062992125984"/>
  <pageSetup paperSize="9" scale="61" orientation="landscape" horizontalDpi="300" verticalDpi="300" r:id="rId1"/>
  <ignoredErrors>
    <ignoredError sqref="I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zoomScale="130" zoomScaleNormal="130" workbookViewId="0">
      <selection activeCell="C12" sqref="C12"/>
    </sheetView>
  </sheetViews>
  <sheetFormatPr defaultRowHeight="12.75" x14ac:dyDescent="0.2"/>
  <cols>
    <col min="1" max="1" width="8.42578125" style="6" bestFit="1" customWidth="1"/>
    <col min="2" max="2" width="27.85546875" style="6" customWidth="1"/>
    <col min="3" max="6" width="12" style="6" customWidth="1"/>
    <col min="7" max="7" width="53.42578125" style="6" customWidth="1"/>
    <col min="8" max="16384" width="9.140625" style="6"/>
  </cols>
  <sheetData>
    <row r="1" spans="1:7" ht="12.75" customHeight="1" thickBot="1" x14ac:dyDescent="0.25">
      <c r="A1" s="202" t="s">
        <v>66</v>
      </c>
      <c r="B1" s="203"/>
      <c r="C1" s="203"/>
      <c r="D1" s="203"/>
      <c r="E1" s="203"/>
      <c r="F1" s="204"/>
    </row>
    <row r="2" spans="1:7" ht="12.75" customHeight="1" thickBot="1" x14ac:dyDescent="0.25">
      <c r="A2" s="205" t="s">
        <v>67</v>
      </c>
      <c r="B2" s="206"/>
      <c r="C2" s="206"/>
      <c r="D2" s="206"/>
      <c r="E2" s="206"/>
      <c r="F2" s="207"/>
    </row>
    <row r="3" spans="1:7" ht="12.75" customHeight="1" thickBot="1" x14ac:dyDescent="0.25">
      <c r="A3" s="31" t="s">
        <v>14</v>
      </c>
      <c r="B3" s="32" t="s">
        <v>15</v>
      </c>
      <c r="C3" s="32" t="s">
        <v>1</v>
      </c>
      <c r="D3" s="32" t="s">
        <v>6</v>
      </c>
      <c r="E3" s="32" t="s">
        <v>8</v>
      </c>
      <c r="F3" s="37" t="s">
        <v>10</v>
      </c>
      <c r="G3" s="22" t="s">
        <v>86</v>
      </c>
    </row>
    <row r="4" spans="1:7" ht="12.75" customHeight="1" thickBot="1" x14ac:dyDescent="0.25">
      <c r="A4" s="31" t="s">
        <v>16</v>
      </c>
      <c r="B4" s="32" t="s">
        <v>1</v>
      </c>
      <c r="C4" s="33"/>
      <c r="D4" s="33"/>
      <c r="E4" s="33"/>
      <c r="F4" s="34"/>
    </row>
    <row r="5" spans="1:7" ht="12.75" customHeight="1" x14ac:dyDescent="0.2">
      <c r="A5" s="30" t="s">
        <v>17</v>
      </c>
      <c r="B5" s="26" t="s">
        <v>2</v>
      </c>
      <c r="C5" s="48">
        <v>0.2</v>
      </c>
      <c r="D5" s="26"/>
      <c r="E5" s="26"/>
      <c r="F5" s="35"/>
      <c r="G5" s="44" t="s">
        <v>88</v>
      </c>
    </row>
    <row r="6" spans="1:7" ht="12.75" customHeight="1" x14ac:dyDescent="0.2">
      <c r="A6" s="24" t="s">
        <v>18</v>
      </c>
      <c r="B6" s="2" t="s">
        <v>19</v>
      </c>
      <c r="C6" s="49">
        <v>1.4999999999999999E-2</v>
      </c>
      <c r="D6" s="2"/>
      <c r="E6" s="2"/>
      <c r="F6" s="4"/>
      <c r="G6" s="44" t="s">
        <v>91</v>
      </c>
    </row>
    <row r="7" spans="1:7" ht="12.75" customHeight="1" x14ac:dyDescent="0.2">
      <c r="A7" s="24" t="s">
        <v>20</v>
      </c>
      <c r="B7" s="2" t="s">
        <v>21</v>
      </c>
      <c r="C7" s="49">
        <v>0.01</v>
      </c>
      <c r="D7" s="2"/>
      <c r="E7" s="2"/>
      <c r="F7" s="4"/>
      <c r="G7" s="44" t="s">
        <v>122</v>
      </c>
    </row>
    <row r="8" spans="1:7" ht="12.75" customHeight="1" x14ac:dyDescent="0.2">
      <c r="A8" s="24" t="s">
        <v>22</v>
      </c>
      <c r="B8" s="2" t="s">
        <v>5</v>
      </c>
      <c r="C8" s="49">
        <v>2E-3</v>
      </c>
      <c r="D8" s="2"/>
      <c r="E8" s="2"/>
      <c r="F8" s="4"/>
      <c r="G8" s="44" t="s">
        <v>92</v>
      </c>
    </row>
    <row r="9" spans="1:7" ht="12.75" customHeight="1" x14ac:dyDescent="0.2">
      <c r="A9" s="24" t="s">
        <v>23</v>
      </c>
      <c r="B9" s="2" t="s">
        <v>4</v>
      </c>
      <c r="C9" s="49">
        <v>6.0000000000000001E-3</v>
      </c>
      <c r="D9" s="2"/>
      <c r="E9" s="2"/>
      <c r="F9" s="4"/>
      <c r="G9" s="44" t="s">
        <v>93</v>
      </c>
    </row>
    <row r="10" spans="1:7" ht="12.75" customHeight="1" x14ac:dyDescent="0.2">
      <c r="A10" s="24" t="s">
        <v>24</v>
      </c>
      <c r="B10" s="2" t="s">
        <v>25</v>
      </c>
      <c r="C10" s="49">
        <v>2.5000000000000001E-2</v>
      </c>
      <c r="D10" s="2"/>
      <c r="E10" s="2"/>
      <c r="F10" s="4"/>
      <c r="G10" s="44" t="s">
        <v>89</v>
      </c>
    </row>
    <row r="11" spans="1:7" ht="12.75" customHeight="1" x14ac:dyDescent="0.2">
      <c r="A11" s="24" t="s">
        <v>26</v>
      </c>
      <c r="B11" s="2" t="s">
        <v>27</v>
      </c>
      <c r="C11" s="49">
        <v>0.03</v>
      </c>
      <c r="D11" s="2"/>
      <c r="E11" s="2"/>
      <c r="F11" s="4"/>
      <c r="G11" s="19" t="s">
        <v>121</v>
      </c>
    </row>
    <row r="12" spans="1:7" ht="12.75" customHeight="1" thickBot="1" x14ac:dyDescent="0.25">
      <c r="A12" s="27" t="s">
        <v>28</v>
      </c>
      <c r="B12" s="3" t="s">
        <v>3</v>
      </c>
      <c r="C12" s="50">
        <v>0.08</v>
      </c>
      <c r="D12" s="3"/>
      <c r="E12" s="3"/>
      <c r="F12" s="28"/>
      <c r="G12" s="44" t="s">
        <v>90</v>
      </c>
    </row>
    <row r="13" spans="1:7" ht="12.75" customHeight="1" thickBot="1" x14ac:dyDescent="0.25">
      <c r="A13" s="31" t="s">
        <v>29</v>
      </c>
      <c r="B13" s="32" t="s">
        <v>6</v>
      </c>
      <c r="C13" s="33"/>
      <c r="D13" s="33"/>
      <c r="E13" s="33"/>
      <c r="F13" s="34"/>
    </row>
    <row r="14" spans="1:7" ht="12.75" customHeight="1" thickBot="1" x14ac:dyDescent="0.25">
      <c r="A14" s="30" t="s">
        <v>30</v>
      </c>
      <c r="B14" s="26" t="s">
        <v>31</v>
      </c>
      <c r="C14" s="26"/>
      <c r="D14" s="51" t="s">
        <v>32</v>
      </c>
      <c r="E14" s="26"/>
      <c r="F14" s="26"/>
    </row>
    <row r="15" spans="1:7" ht="12.75" customHeight="1" x14ac:dyDescent="0.2">
      <c r="A15" s="24" t="s">
        <v>33</v>
      </c>
      <c r="B15" s="2" t="s">
        <v>34</v>
      </c>
      <c r="C15" s="2"/>
      <c r="D15" s="52" t="s">
        <v>32</v>
      </c>
      <c r="E15" s="2"/>
      <c r="F15" s="4"/>
      <c r="G15" s="211" t="s">
        <v>123</v>
      </c>
    </row>
    <row r="16" spans="1:7" ht="12.75" customHeight="1" x14ac:dyDescent="0.2">
      <c r="A16" s="24" t="s">
        <v>35</v>
      </c>
      <c r="B16" s="2" t="s">
        <v>36</v>
      </c>
      <c r="C16" s="2"/>
      <c r="D16" s="49">
        <v>6.8999999999999999E-3</v>
      </c>
      <c r="E16" s="2"/>
      <c r="F16" s="4"/>
      <c r="G16" s="212"/>
    </row>
    <row r="17" spans="1:7" ht="12.75" customHeight="1" x14ac:dyDescent="0.2">
      <c r="A17" s="24" t="s">
        <v>37</v>
      </c>
      <c r="B17" s="2" t="s">
        <v>38</v>
      </c>
      <c r="C17" s="2"/>
      <c r="D17" s="49">
        <v>8.3299999999999999E-2</v>
      </c>
      <c r="E17" s="2"/>
      <c r="F17" s="4"/>
      <c r="G17" s="212"/>
    </row>
    <row r="18" spans="1:7" ht="12.75" customHeight="1" x14ac:dyDescent="0.2">
      <c r="A18" s="24" t="s">
        <v>39</v>
      </c>
      <c r="B18" s="2" t="s">
        <v>40</v>
      </c>
      <c r="C18" s="2"/>
      <c r="D18" s="49">
        <v>5.9999999999999995E-4</v>
      </c>
      <c r="E18" s="2"/>
      <c r="F18" s="4"/>
      <c r="G18" s="212"/>
    </row>
    <row r="19" spans="1:7" ht="12.75" customHeight="1" x14ac:dyDescent="0.2">
      <c r="A19" s="24" t="s">
        <v>41</v>
      </c>
      <c r="B19" s="2" t="s">
        <v>42</v>
      </c>
      <c r="C19" s="2"/>
      <c r="D19" s="49">
        <v>5.5999999999999999E-3</v>
      </c>
      <c r="E19" s="2"/>
      <c r="F19" s="4"/>
      <c r="G19" s="212"/>
    </row>
    <row r="20" spans="1:7" ht="12.75" customHeight="1" x14ac:dyDescent="0.2">
      <c r="A20" s="24" t="s">
        <v>43</v>
      </c>
      <c r="B20" s="2" t="s">
        <v>44</v>
      </c>
      <c r="C20" s="2"/>
      <c r="D20" s="52" t="s">
        <v>32</v>
      </c>
      <c r="E20" s="2"/>
      <c r="F20" s="4"/>
      <c r="G20" s="212"/>
    </row>
    <row r="21" spans="1:7" ht="12.75" customHeight="1" x14ac:dyDescent="0.2">
      <c r="A21" s="24" t="s">
        <v>45</v>
      </c>
      <c r="B21" s="2" t="s">
        <v>46</v>
      </c>
      <c r="C21" s="2"/>
      <c r="D21" s="49">
        <v>8.9999999999999998E-4</v>
      </c>
      <c r="E21" s="2"/>
      <c r="F21" s="4"/>
      <c r="G21" s="212"/>
    </row>
    <row r="22" spans="1:7" ht="12.75" customHeight="1" thickBot="1" x14ac:dyDescent="0.25">
      <c r="A22" s="24" t="s">
        <v>47</v>
      </c>
      <c r="B22" s="2" t="s">
        <v>48</v>
      </c>
      <c r="C22" s="2"/>
      <c r="D22" s="49">
        <v>9.6799999999999997E-2</v>
      </c>
      <c r="E22" s="2"/>
      <c r="F22" s="4"/>
      <c r="G22" s="213"/>
    </row>
    <row r="23" spans="1:7" ht="12.75" customHeight="1" thickBot="1" x14ac:dyDescent="0.25">
      <c r="A23" s="27" t="s">
        <v>49</v>
      </c>
      <c r="B23" s="3" t="s">
        <v>50</v>
      </c>
      <c r="C23" s="3"/>
      <c r="D23" s="50">
        <v>2.9999999999999997E-4</v>
      </c>
      <c r="E23" s="3"/>
      <c r="F23" s="3"/>
    </row>
    <row r="24" spans="1:7" ht="12.75" customHeight="1" thickBot="1" x14ac:dyDescent="0.25">
      <c r="A24" s="31" t="s">
        <v>51</v>
      </c>
      <c r="B24" s="32" t="s">
        <v>8</v>
      </c>
      <c r="C24" s="33"/>
      <c r="D24" s="33"/>
      <c r="E24" s="33"/>
      <c r="F24" s="34"/>
    </row>
    <row r="25" spans="1:7" ht="12.75" customHeight="1" x14ac:dyDescent="0.2">
      <c r="A25" s="30" t="s">
        <v>52</v>
      </c>
      <c r="B25" s="26" t="s">
        <v>9</v>
      </c>
      <c r="C25" s="26"/>
      <c r="D25" s="35"/>
      <c r="E25" s="48">
        <v>0.03</v>
      </c>
      <c r="F25" s="36"/>
    </row>
    <row r="26" spans="1:7" ht="12.75" customHeight="1" x14ac:dyDescent="0.2">
      <c r="A26" s="24" t="s">
        <v>53</v>
      </c>
      <c r="B26" s="2" t="s">
        <v>7</v>
      </c>
      <c r="C26" s="2"/>
      <c r="D26" s="4"/>
      <c r="E26" s="49">
        <v>6.9999999999999999E-4</v>
      </c>
      <c r="F26" s="5"/>
    </row>
    <row r="27" spans="1:7" ht="12.75" customHeight="1" x14ac:dyDescent="0.2">
      <c r="A27" s="24" t="s">
        <v>54</v>
      </c>
      <c r="B27" s="2" t="s">
        <v>55</v>
      </c>
      <c r="C27" s="2"/>
      <c r="D27" s="4"/>
      <c r="E27" s="49">
        <v>1.35E-2</v>
      </c>
      <c r="F27" s="5"/>
    </row>
    <row r="28" spans="1:7" ht="12.75" customHeight="1" x14ac:dyDescent="0.2">
      <c r="A28" s="24" t="s">
        <v>56</v>
      </c>
      <c r="B28" s="2" t="s">
        <v>57</v>
      </c>
      <c r="C28" s="2"/>
      <c r="D28" s="4"/>
      <c r="E28" s="49">
        <v>3.0099999999999998E-2</v>
      </c>
      <c r="F28" s="5"/>
    </row>
    <row r="29" spans="1:7" ht="12.75" customHeight="1" thickBot="1" x14ac:dyDescent="0.25">
      <c r="A29" s="27" t="s">
        <v>58</v>
      </c>
      <c r="B29" s="3" t="s">
        <v>59</v>
      </c>
      <c r="C29" s="3"/>
      <c r="D29" s="28"/>
      <c r="E29" s="50">
        <v>2.5000000000000001E-3</v>
      </c>
      <c r="F29" s="29"/>
    </row>
    <row r="30" spans="1:7" ht="12.75" customHeight="1" thickBot="1" x14ac:dyDescent="0.25">
      <c r="A30" s="31" t="s">
        <v>60</v>
      </c>
      <c r="B30" s="32" t="s">
        <v>10</v>
      </c>
      <c r="C30" s="33"/>
      <c r="D30" s="33"/>
      <c r="E30" s="33"/>
      <c r="F30" s="34"/>
    </row>
    <row r="31" spans="1:7" ht="12.75" customHeight="1" x14ac:dyDescent="0.2">
      <c r="A31" s="30" t="s">
        <v>61</v>
      </c>
      <c r="B31" s="26" t="s">
        <v>62</v>
      </c>
      <c r="C31" s="26"/>
      <c r="D31" s="26"/>
      <c r="E31" s="26"/>
      <c r="F31" s="48">
        <f>C33*D33</f>
        <v>7.1539200000000011E-2</v>
      </c>
    </row>
    <row r="32" spans="1:7" ht="12.75" customHeight="1" x14ac:dyDescent="0.2">
      <c r="A32" s="24" t="s">
        <v>63</v>
      </c>
      <c r="B32" s="3" t="s">
        <v>12</v>
      </c>
      <c r="C32" s="3"/>
      <c r="D32" s="3"/>
      <c r="E32" s="3"/>
      <c r="F32" s="49">
        <f>(E25*C12)+(E26*C33)</f>
        <v>2.6576E-3</v>
      </c>
    </row>
    <row r="33" spans="1:6" ht="12.75" customHeight="1" x14ac:dyDescent="0.2">
      <c r="A33" s="208" t="s">
        <v>64</v>
      </c>
      <c r="B33" s="209"/>
      <c r="C33" s="45">
        <f>SUM(C5:C12)</f>
        <v>0.36800000000000005</v>
      </c>
      <c r="D33" s="45">
        <f>SUM(D14:D23)</f>
        <v>0.19439999999999999</v>
      </c>
      <c r="E33" s="45">
        <f>SUM(E25:E29)</f>
        <v>7.6799999999999993E-2</v>
      </c>
      <c r="F33" s="45">
        <f>SUM(F31:F32)</f>
        <v>7.4196800000000007E-2</v>
      </c>
    </row>
    <row r="34" spans="1:6" ht="12.75" customHeight="1" x14ac:dyDescent="0.2">
      <c r="A34" s="208" t="s">
        <v>65</v>
      </c>
      <c r="B34" s="210"/>
      <c r="C34" s="210"/>
      <c r="D34" s="210"/>
      <c r="E34" s="209"/>
      <c r="F34" s="55">
        <f>C33+D33+E33+F33</f>
        <v>0.71339679999999994</v>
      </c>
    </row>
    <row r="35" spans="1:6" ht="12.75" customHeight="1" x14ac:dyDescent="0.2"/>
    <row r="36" spans="1:6" ht="12.75" customHeight="1" x14ac:dyDescent="0.2">
      <c r="A36" s="106" t="s">
        <v>13</v>
      </c>
      <c r="B36" s="106"/>
      <c r="C36" s="106"/>
      <c r="D36" s="106"/>
      <c r="E36" s="106"/>
      <c r="F36" s="106"/>
    </row>
    <row r="37" spans="1:6" ht="12.75" customHeight="1" x14ac:dyDescent="0.2">
      <c r="A37" s="136" t="s">
        <v>69</v>
      </c>
      <c r="B37" s="136"/>
      <c r="C37" s="136"/>
      <c r="D37" s="136"/>
      <c r="E37" s="136"/>
      <c r="F37" s="136"/>
    </row>
    <row r="38" spans="1:6" ht="12.75" customHeight="1" x14ac:dyDescent="0.2">
      <c r="A38" s="136" t="s">
        <v>70</v>
      </c>
      <c r="B38" s="136"/>
      <c r="C38" s="136"/>
      <c r="D38" s="136"/>
      <c r="E38" s="136"/>
      <c r="F38" s="136"/>
    </row>
    <row r="39" spans="1:6" ht="12.75" customHeight="1" x14ac:dyDescent="0.2">
      <c r="A39" s="136" t="s">
        <v>71</v>
      </c>
      <c r="B39" s="136"/>
      <c r="C39" s="136"/>
      <c r="D39" s="136"/>
      <c r="E39" s="136"/>
      <c r="F39" s="136"/>
    </row>
    <row r="40" spans="1:6" ht="12.75" customHeight="1" x14ac:dyDescent="0.2">
      <c r="A40" s="136" t="s">
        <v>72</v>
      </c>
      <c r="B40" s="136"/>
      <c r="C40" s="136"/>
      <c r="D40" s="136"/>
      <c r="E40" s="136"/>
      <c r="F40" s="136"/>
    </row>
    <row r="41" spans="1:6" ht="12.75" customHeight="1" x14ac:dyDescent="0.2">
      <c r="A41" s="136" t="s">
        <v>73</v>
      </c>
      <c r="B41" s="136"/>
      <c r="C41" s="136"/>
      <c r="D41" s="136"/>
      <c r="E41" s="136"/>
      <c r="F41" s="136"/>
    </row>
    <row r="42" spans="1:6" ht="12.75" customHeight="1" x14ac:dyDescent="0.2">
      <c r="A42" s="136" t="s">
        <v>74</v>
      </c>
      <c r="B42" s="136"/>
      <c r="C42" s="136"/>
      <c r="D42" s="136"/>
      <c r="E42" s="136"/>
      <c r="F42" s="136"/>
    </row>
    <row r="43" spans="1:6" ht="12.75" customHeight="1" x14ac:dyDescent="0.2">
      <c r="A43" s="136" t="s">
        <v>75</v>
      </c>
      <c r="B43" s="136"/>
      <c r="C43" s="136"/>
      <c r="D43" s="136"/>
      <c r="E43" s="136"/>
      <c r="F43" s="136"/>
    </row>
    <row r="44" spans="1:6" ht="12.75" customHeight="1" x14ac:dyDescent="0.2">
      <c r="A44" s="136" t="s">
        <v>68</v>
      </c>
      <c r="B44" s="136"/>
      <c r="C44" s="136"/>
      <c r="D44" s="136"/>
      <c r="E44" s="136"/>
      <c r="F44" s="136"/>
    </row>
  </sheetData>
  <mergeCells count="14"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  <mergeCell ref="A1:F1"/>
    <mergeCell ref="A2:F2"/>
    <mergeCell ref="A33:B33"/>
    <mergeCell ref="A34:E34"/>
    <mergeCell ref="G15:G22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Licitacao3</cp:lastModifiedBy>
  <cp:lastPrinted>2024-02-08T19:28:54Z</cp:lastPrinted>
  <dcterms:created xsi:type="dcterms:W3CDTF">2022-03-08T16:28:56Z</dcterms:created>
  <dcterms:modified xsi:type="dcterms:W3CDTF">2025-03-28T19:19:45Z</dcterms:modified>
</cp:coreProperties>
</file>