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7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<sst xmlns="http://schemas.openxmlformats.org/spreadsheetml/2006/main" count="91" uniqueCount="79">
  <si>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</si>
  <si>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</si>
  <si>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</si>
  <si>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</si>
  <si>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</si>
  <si>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</si>
  <si>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</si>
  <si>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</si>
  <si>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</si>
  <si>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</si>
  <si>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</si>
  <si>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</si>
  <si>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</si>
  <si>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</si>
  <si>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</si>
  <si>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</si>
  <si>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</si>
  <si>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</si>
  <si>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</si>
  <si>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</si>
  <si>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</si>
  <si>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</si>
  <si>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</si>
  <si>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</si>
  <si>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</si>
  <si>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</si>
  <si>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</si>
  <si>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</si>
  <si>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</si>
  <si>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</si>
  <si>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</si>
  <si>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</si>
  <si>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</si>
  <si>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</si>
  <si>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</si>
  <si>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</si>
  <si>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</si>
  <si>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</si>
  <si>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</si>
  <si>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</si>
  <si>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</si>
  <si>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</si>
  <si>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</si>
  <si>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</si>
  <si>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</si>
  <si>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</si>
  <si>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</si>
  <si>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</si>
  <si>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</si>
  <si>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</si>
  <si>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</si>
  <si>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</si>
  <si>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</si>
  <si>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</si>
  <si>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</si>
  <si>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</si>
  <si>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</si>
  <si>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</si>
  <si>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</si>
  <si>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</si>
  <si>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</si>
  <si>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</si>
  <si>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</si>
  <si>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</si>
  <si>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</si>
  <si>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</si>
  <si>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</si>
  <si>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</si>
  <si>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</si>
  <si>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</si>
  <si>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</si>
  <si>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</si>
  <si>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</si>
  <si>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</si>
  <si>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</si>
  <si>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</si>
  <si>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</si>
  <si>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200 DIAS</t>
  </si>
  <si>
    <t>Lote 04 VAN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</si>
</sst>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1">
      <selection activeCell="E20" sqref="E20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78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96000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76800</v>
      </c>
      <c r="E17" s="27"/>
      <c r="F17" s="27">
        <f>D16-D17</f>
        <v>19200</v>
      </c>
      <c r="G17" s="28">
        <f>F17/12</f>
        <v>1600</v>
      </c>
      <c r="H17" s="29">
        <f>G17/20</f>
        <v>80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96000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11520</v>
      </c>
      <c r="G21" s="28">
        <f>F21/12</f>
        <v>960</v>
      </c>
      <c r="H21" s="29">
        <f>G21/B$34</f>
        <v>48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1040</v>
      </c>
      <c r="G23" s="33">
        <f>F23/12</f>
        <v>86.66666666666667</v>
      </c>
      <c r="H23" s="27">
        <f>G23/B$34</f>
        <v>4.333333333333334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33.72</v>
      </c>
      <c r="G25" s="33">
        <f>F25/12</f>
        <v>2.81</v>
      </c>
      <c r="H25" s="27">
        <f>G25/B$34</f>
        <v>0.1405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96.84833333333334</v>
      </c>
      <c r="H27" s="38">
        <f>SUM(H23:H26)</f>
        <v>4.842416666666668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31882.18</v>
      </c>
      <c r="G29" s="28">
        <f>G17+G21+G27</f>
        <v>2656.8483333333334</v>
      </c>
      <c r="H29" s="40">
        <f>H17+H21+H27</f>
        <v>132.84241666666668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68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6.9</v>
      </c>
      <c r="F37" s="50">
        <v>68</v>
      </c>
      <c r="G37" s="51">
        <f>D37*E37*F37*B34</f>
        <v>2681.0088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68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68</v>
      </c>
      <c r="G39" s="56">
        <f>D39*E39*F39*$B$34</f>
        <v>42.70399999999999</v>
      </c>
      <c r="H39" s="57">
        <f>G39/B$34</f>
        <v>2.1351999999999998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68</v>
      </c>
      <c r="G40" s="61">
        <f>D40*E40*F40*$B$34</f>
        <v>5.018400000000001</v>
      </c>
      <c r="H40" s="62">
        <f>G40/B$34</f>
        <v>0.25092000000000003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68</v>
      </c>
      <c r="G42" s="61">
        <f>D42*E42*F42*$B$34</f>
        <v>3.4000000000000004</v>
      </c>
      <c r="H42" s="62">
        <f>G42/B$34</f>
        <v>0.17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68</v>
      </c>
      <c r="G43" s="33">
        <f>D43*E43*F43*$B$34</f>
        <v>14.859359999999999</v>
      </c>
      <c r="H43" s="29">
        <f>G43/B$34</f>
        <v>0.742968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65.98176</v>
      </c>
      <c r="H44" s="38">
        <f>SUM(H39:H43)</f>
        <v>3.299088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3200</v>
      </c>
      <c r="F47" s="50">
        <v>68</v>
      </c>
      <c r="G47" s="56">
        <f>D47*E47*F47*$B$34</f>
        <v>870.4000000000001</v>
      </c>
      <c r="H47" s="57">
        <f>G47/B$34</f>
        <v>43.52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1000</v>
      </c>
      <c r="F50" s="64">
        <v>68</v>
      </c>
      <c r="G50" s="33">
        <f>D50*E50*F50*$B$34</f>
        <v>136</v>
      </c>
      <c r="H50" s="29">
        <f>G50/B$34</f>
        <v>6.8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1006.4000000000001</v>
      </c>
      <c r="H51" s="38">
        <f>SUM(H47:H50)</f>
        <v>50.32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9973.965437777779</v>
      </c>
      <c r="H77" s="38">
        <f>H29+H37+H44+H51+H55+H75</f>
        <v>561.0915046666667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13280.813771111112</v>
      </c>
      <c r="H87" s="38">
        <f>H77+H82</f>
        <v>593.5915046666667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15810.492584656087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15810.492584656087</v>
      </c>
    </row>
    <row r="99" spans="2:9" ht="15">
      <c r="B99" s="14"/>
      <c r="C99" s="25" t="s">
        <v>33</v>
      </c>
      <c r="D99" s="16">
        <f>20*B35</f>
        <v>1360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f>B35*200</f>
        <v>13600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11.625362194600065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2021-08-20T17:24:11Z</cp:lastPrinted>
  <dcterms:created xsi:type="dcterms:W3CDTF">2018-01-29T18:21:25Z</dcterms:created>
  <dcterms:modified xsi:type="dcterms:W3CDTF">2022-02-04T12:25:54Z</dcterms:modified>
  <cp:category/>
  <cp:version/>
  <cp:contentType/>
  <cp:contentStatus/>
</cp:coreProperties>
</file>