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1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<sst xmlns="http://schemas.openxmlformats.org/spreadsheetml/2006/main" count="90" uniqueCount="78">
  <si>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</si>
  <si>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</si>
  <si>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</si>
  <si>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</si>
  <si>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</si>
  <si>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</si>
  <si>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</si>
  <si>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</si>
  <si>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</si>
  <si>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</si>
  <si>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</si>
  <si>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</si>
  <si>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</si>
  <si>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</si>
  <si>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</si>
  <si>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</si>
  <si>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</si>
  <si>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</si>
  <si>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</si>
  <si>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</si>
  <si>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</si>
  <si>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</si>
  <si>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</si>
  <si>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</si>
  <si>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</si>
  <si>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</si>
  <si>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</si>
  <si>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</si>
  <si>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</si>
  <si>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</si>
  <si>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</si>
  <si>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</si>
  <si>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</si>
  <si>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</si>
  <si>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</si>
  <si>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</si>
  <si>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</si>
  <si>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</si>
  <si>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</si>
  <si>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</si>
  <si>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</si>
  <si>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</si>
  <si>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</si>
  <si>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</si>
  <si>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</si>
  <si>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</si>
  <si>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</si>
  <si>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</si>
  <si>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</si>
  <si>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</si>
  <si>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</si>
  <si>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</si>
  <si>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</si>
  <si>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</si>
  <si>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</si>
  <si>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</si>
  <si>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</si>
  <si>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</si>
  <si>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</si>
  <si>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</si>
  <si>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</si>
  <si>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</si>
  <si>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</si>
  <si>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</si>
  <si>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</si>
  <si>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</si>
  <si>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</si>
  <si>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</si>
  <si>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</si>
  <si>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</si>
  <si>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</si>
  <si>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</si>
  <si>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</si>
  <si>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</si>
  <si>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</si>
  <si>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PR001496/2020</t>
  </si>
  <si>
    <t>QUILOMETRAGEM EM 200 DIAS</t>
  </si>
  <si>
    <t>Lote 02 VAN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</si>
</sst>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28">
      <selection activeCell="E9" sqref="E9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77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50000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40000</v>
      </c>
      <c r="E17" s="27"/>
      <c r="F17" s="27">
        <f>D16-D17</f>
        <v>10000</v>
      </c>
      <c r="G17" s="28">
        <f>F17/12</f>
        <v>833.3333333333334</v>
      </c>
      <c r="H17" s="29">
        <f>G17/20</f>
        <v>41.66666666666667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50000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6000</v>
      </c>
      <c r="G21" s="28">
        <f>F21/12</f>
        <v>500</v>
      </c>
      <c r="H21" s="29">
        <f>G21/B$34</f>
        <v>25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1091</v>
      </c>
      <c r="G23" s="33">
        <f>F23/12</f>
        <v>90.91666666666667</v>
      </c>
      <c r="H23" s="27">
        <f>G23/B$34</f>
        <v>4.545833333333333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33.72</v>
      </c>
      <c r="G25" s="33">
        <f>F25/12</f>
        <v>2.81</v>
      </c>
      <c r="H25" s="27">
        <f>G25/B$34</f>
        <v>0.1405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101.09833333333334</v>
      </c>
      <c r="H27" s="38">
        <f>SUM(H23:H26)</f>
        <v>5.054916666666667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17213.18</v>
      </c>
      <c r="G29" s="28">
        <f>G17+G21+G27</f>
        <v>1434.4316666666668</v>
      </c>
      <c r="H29" s="40">
        <f>H17+H21+H27</f>
        <v>71.72158333333334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75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6.9</v>
      </c>
      <c r="F37" s="50">
        <v>75</v>
      </c>
      <c r="G37" s="51">
        <f>D37*E37*F37*B34</f>
        <v>2956.995000000001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/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75</v>
      </c>
      <c r="G39" s="56">
        <f>D39*E39*F39*$B$34</f>
        <v>47.1</v>
      </c>
      <c r="H39" s="57">
        <f>G39/B$34</f>
        <v>2.355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75</v>
      </c>
      <c r="G40" s="61">
        <f>D40*E40*F40*$B$34</f>
        <v>5.535</v>
      </c>
      <c r="H40" s="62">
        <f>G40/B$34</f>
        <v>0.27675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75</v>
      </c>
      <c r="G42" s="61">
        <f>D42*E42*F42*$B$34</f>
        <v>3.75</v>
      </c>
      <c r="H42" s="62">
        <f>G42/B$34</f>
        <v>0.1875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75</v>
      </c>
      <c r="G43" s="33">
        <f>D43*E43*F43*$B$34</f>
        <v>16.389</v>
      </c>
      <c r="H43" s="29">
        <f>G43/B$34</f>
        <v>0.81945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72.774</v>
      </c>
      <c r="H44" s="38">
        <f>SUM(H39:H43)</f>
        <v>3.6387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3200</v>
      </c>
      <c r="F47" s="50">
        <v>75</v>
      </c>
      <c r="G47" s="56">
        <f>D47*E47*F47*$B$34</f>
        <v>960</v>
      </c>
      <c r="H47" s="57">
        <f>G47/B$34</f>
        <v>48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1000</v>
      </c>
      <c r="F50" s="64">
        <v>75</v>
      </c>
      <c r="G50" s="33">
        <f>D50*E50*F50*$B$34</f>
        <v>150</v>
      </c>
      <c r="H50" s="29">
        <f>G50/B$34</f>
        <v>7.5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1110</v>
      </c>
      <c r="H51" s="38">
        <f>SUM(H47:H50)</f>
        <v>55.5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1511.43</v>
      </c>
      <c r="H58" s="68">
        <f>G58/B34</f>
        <v>75.5715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(G58*8%)</f>
        <v>120.9144</v>
      </c>
      <c r="H59" s="68">
        <f>G59/B34</f>
        <v>6.04572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(G58/12)</f>
        <v>125.9525</v>
      </c>
      <c r="H60" s="68">
        <f>G60/B34</f>
        <v>6.297625</v>
      </c>
      <c r="I60" s="18"/>
    </row>
    <row r="61" spans="2:9" ht="15">
      <c r="B61" s="14"/>
      <c r="C61" s="25"/>
      <c r="D61" s="50" t="s">
        <v>51</v>
      </c>
      <c r="E61" s="50"/>
      <c r="F61" s="50"/>
      <c r="G61" s="56">
        <f>(G58/3)/12</f>
        <v>41.98416666666667</v>
      </c>
      <c r="H61" s="68">
        <f>G61/B34</f>
        <v>2.0992083333333333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125.9525</v>
      </c>
      <c r="H62" s="68">
        <f>G62/B34</f>
        <v>6.297625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2426.233566666667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SUM(G66*8%)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75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4720.574877777778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10360.343877777777</v>
      </c>
      <c r="H77" s="38">
        <f>H29+H37+H44+H51+H55+H75</f>
        <v>505.4902833333334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12444.775544444445</v>
      </c>
      <c r="H87" s="38">
        <f>H77+H82</f>
        <v>537.9902833333334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14815.208981481483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14815.208981481483</v>
      </c>
    </row>
    <row r="99" spans="2:9" ht="15">
      <c r="B99" s="14"/>
      <c r="C99" s="25" t="s">
        <v>33</v>
      </c>
      <c r="D99" s="16">
        <f>B35*20</f>
        <v>1500</v>
      </c>
      <c r="E99" s="16"/>
      <c r="F99" s="16"/>
      <c r="G99" s="38"/>
      <c r="H99" s="16"/>
      <c r="I99" s="18"/>
    </row>
    <row r="100" spans="2:10" ht="15">
      <c r="B100" s="14"/>
      <c r="C100" s="25" t="s">
        <v>76</v>
      </c>
      <c r="D100" s="16">
        <f>B35*200</f>
        <v>15000</v>
      </c>
      <c r="E100" s="16"/>
      <c r="F100" s="16"/>
      <c r="G100" s="38"/>
      <c r="H100" s="16"/>
      <c r="I100" s="18"/>
      <c r="J100" t="s">
        <v>56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9.876805987654322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66</v>
      </c>
    </row>
    <row r="107" ht="12.75">
      <c r="B107" s="89"/>
    </row>
    <row r="108" ht="12.75">
      <c r="B108" s="89" t="s">
        <v>67</v>
      </c>
    </row>
    <row r="109" ht="12.75">
      <c r="B109" s="89" t="s">
        <v>68</v>
      </c>
    </row>
    <row r="110" ht="12.75">
      <c r="B110" s="89" t="s">
        <v>69</v>
      </c>
    </row>
    <row r="111" ht="12.75">
      <c r="B111" s="89"/>
    </row>
    <row r="112" ht="12.75">
      <c r="B112" s="89" t="s">
        <v>70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71</v>
      </c>
    </row>
    <row r="117" ht="12.75">
      <c r="B117" s="89" t="s">
        <v>72</v>
      </c>
    </row>
    <row r="118" ht="12.75">
      <c r="B118" s="89"/>
    </row>
    <row r="119" ht="12.75">
      <c r="B119" s="89" t="s">
        <v>73</v>
      </c>
    </row>
    <row r="120" ht="12.75">
      <c r="B120" s="90"/>
    </row>
    <row r="121" ht="12.75">
      <c r="B121" s="90"/>
    </row>
    <row r="122" ht="12.75">
      <c r="B122" s="89" t="s">
        <v>74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65</v>
      </c>
      <c r="B1" s="86" t="s">
        <v>57</v>
      </c>
    </row>
    <row r="2" spans="1:2" ht="51" customHeight="1" thickBot="1">
      <c r="A2" s="87">
        <v>1</v>
      </c>
      <c r="B2" s="88" t="s">
        <v>58</v>
      </c>
    </row>
    <row r="3" spans="1:2" ht="57" thickBot="1">
      <c r="A3" s="87">
        <v>2</v>
      </c>
      <c r="B3" s="88" t="s">
        <v>59</v>
      </c>
    </row>
    <row r="4" spans="1:2" ht="45.75" thickBot="1">
      <c r="A4" s="87">
        <v>3</v>
      </c>
      <c r="B4" s="88" t="s">
        <v>60</v>
      </c>
    </row>
    <row r="5" spans="1:2" ht="34.5" thickBot="1">
      <c r="A5" s="87">
        <v>4</v>
      </c>
      <c r="B5" s="88" t="s">
        <v>61</v>
      </c>
    </row>
    <row r="6" spans="1:2" ht="57" thickBot="1">
      <c r="A6" s="87">
        <v>5</v>
      </c>
      <c r="B6" s="88" t="s">
        <v>62</v>
      </c>
    </row>
    <row r="7" spans="1:2" ht="45.75" thickBot="1">
      <c r="A7" s="87">
        <v>6</v>
      </c>
      <c r="B7" s="88" t="s">
        <v>63</v>
      </c>
    </row>
    <row r="8" spans="1:2" ht="34.5" thickBot="1">
      <c r="A8" s="87">
        <v>7</v>
      </c>
      <c r="B8" s="8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2020-01-16T00:17:20Z</cp:lastPrinted>
  <dcterms:created xsi:type="dcterms:W3CDTF">2018-01-29T18:21:25Z</dcterms:created>
  <dcterms:modified xsi:type="dcterms:W3CDTF">2022-01-27T12:52:03Z</dcterms:modified>
  <cp:category/>
  <cp:version/>
  <cp:contentType/>
  <cp:contentStatus/>
</cp:coreProperties>
</file>