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1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<sst xmlns="http://schemas.openxmlformats.org/spreadsheetml/2006/main" count="90" uniqueCount="78">
  <si>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</si>
  <si>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</si>
  <si>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</si>
  <si>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</si>
  <si>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</si>
  <si>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</si>
  <si>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</si>
  <si>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</si>
  <si>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</si>
  <si>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</si>
  <si>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</si>
  <si>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</si>
  <si>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</si>
  <si>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</si>
  <si>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</si>
  <si>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</si>
  <si>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</si>
  <si>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</si>
  <si>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</si>
  <si>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</si>
  <si>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</si>
  <si>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</si>
  <si>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</si>
  <si>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</si>
  <si>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</si>
  <si>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</si>
  <si>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</si>
  <si>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</si>
  <si>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</si>
  <si>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</si>
  <si>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</si>
  <si>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</si>
  <si>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</si>
  <si>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</si>
  <si>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</si>
  <si>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</si>
  <si>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</si>
  <si>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</si>
  <si>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</si>
  <si>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</si>
  <si>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</si>
  <si>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</si>
  <si>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</si>
  <si>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</si>
  <si>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</si>
  <si>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</si>
  <si>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</si>
  <si>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</si>
  <si>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</si>
  <si>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</si>
  <si>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</si>
  <si>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</si>
  <si>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</si>
  <si>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</si>
  <si>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</si>
  <si>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</si>
  <si>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 xml:space="preserve">  </t>
  </si>
  <si>
    <t xml:space="preserve">Lote 01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</si>
  <si>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</si>
  <si>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</si>
  <si>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</si>
  <si>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</si>
  <si>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</si>
  <si>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</si>
  <si>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</si>
  <si>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</si>
  <si>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</si>
  <si>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</si>
  <si>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</si>
  <si>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</si>
  <si>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</si>
  <si>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</si>
  <si>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</si>
  <si>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</si>
  <si>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</si>
  <si>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</si>
  <si>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PR001496/2020</t>
  </si>
  <si>
    <t>QUILOMETRAGEM EM 70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</si>
</sst>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1">
      <selection activeCell="D95" sqref="D95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57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31500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25200</v>
      </c>
      <c r="E17" s="27"/>
      <c r="F17" s="27">
        <f>D16-D17</f>
        <v>6300</v>
      </c>
      <c r="G17" s="28">
        <f>F17/12</f>
        <v>525</v>
      </c>
      <c r="H17" s="29">
        <f>G17/20</f>
        <v>26.25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31500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3780</v>
      </c>
      <c r="G21" s="28">
        <f>F21/12</f>
        <v>315</v>
      </c>
      <c r="H21" s="29">
        <f>G21/B$34</f>
        <v>15.75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1091</v>
      </c>
      <c r="G23" s="33">
        <f>F23/12</f>
        <v>90.91666666666667</v>
      </c>
      <c r="H23" s="27">
        <f>G23/B$34</f>
        <v>4.545833333333333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33.72</v>
      </c>
      <c r="G25" s="33">
        <f>F25/12</f>
        <v>2.81</v>
      </c>
      <c r="H25" s="27">
        <f>G25/B$34</f>
        <v>0.1405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101.09833333333334</v>
      </c>
      <c r="H27" s="38">
        <f>SUM(H23:H26)</f>
        <v>5.054916666666667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11293.179999999998</v>
      </c>
      <c r="G29" s="28">
        <f>G17+G21+G27</f>
        <v>941.0983333333334</v>
      </c>
      <c r="H29" s="40">
        <f>H17+H21+H27</f>
        <v>47.05491666666667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89.8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5.9</v>
      </c>
      <c r="F37" s="50">
        <v>89.8</v>
      </c>
      <c r="G37" s="51">
        <f>D37*E37*F37*B34</f>
        <v>3027.3914800000002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/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9.7</v>
      </c>
      <c r="F39" s="50">
        <v>89.8</v>
      </c>
      <c r="G39" s="56">
        <f>D39*E39*F39*$B$34</f>
        <v>34.8424</v>
      </c>
      <c r="H39" s="57">
        <f>G39/B$34</f>
        <v>1.74212</v>
      </c>
      <c r="I39" s="18"/>
    </row>
    <row r="40" spans="2:9" ht="15">
      <c r="B40" s="14"/>
      <c r="C40" s="58" t="s">
        <v>44</v>
      </c>
      <c r="D40" s="59">
        <v>0.00018</v>
      </c>
      <c r="E40" s="60">
        <v>15.33</v>
      </c>
      <c r="F40" s="60">
        <v>89.8</v>
      </c>
      <c r="G40" s="61">
        <f>D40*E40*F40*$B$34</f>
        <v>4.955882400000001</v>
      </c>
      <c r="H40" s="62">
        <f>G40/B$34</f>
        <v>0.24779412000000006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18</v>
      </c>
      <c r="F42" s="60">
        <v>89.8</v>
      </c>
      <c r="G42" s="61">
        <f>D42*E42*F42*$B$34</f>
        <v>3.2328</v>
      </c>
      <c r="H42" s="62">
        <f>G42/B$34</f>
        <v>0.16164</v>
      </c>
      <c r="I42" s="18"/>
    </row>
    <row r="43" spans="2:9" ht="15">
      <c r="B43" s="14"/>
      <c r="C43" s="63" t="s">
        <v>20</v>
      </c>
      <c r="D43" s="59">
        <v>0.000607</v>
      </c>
      <c r="E43" s="60">
        <v>12.9</v>
      </c>
      <c r="F43" s="64">
        <v>89.8</v>
      </c>
      <c r="G43" s="33">
        <f>D43*E43*F43*$B$34</f>
        <v>14.0632188</v>
      </c>
      <c r="H43" s="29">
        <f>G43/B$34</f>
        <v>0.70316094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57.0943012</v>
      </c>
      <c r="H44" s="38">
        <f>SUM(H39:H43)</f>
        <v>2.85471506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2400</v>
      </c>
      <c r="F47" s="50">
        <v>89.8</v>
      </c>
      <c r="G47" s="56">
        <f>D47*E47*F47*$B$34</f>
        <v>862.0799999999999</v>
      </c>
      <c r="H47" s="57">
        <f>G47/B$34</f>
        <v>43.104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650</v>
      </c>
      <c r="F50" s="64">
        <v>89.8</v>
      </c>
      <c r="G50" s="33">
        <f>D50*E50*F50*$B$34</f>
        <v>116.74</v>
      </c>
      <c r="H50" s="29">
        <f>G50/B$34</f>
        <v>5.837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978.8199999999999</v>
      </c>
      <c r="H51" s="38">
        <f>SUM(H47:H50)</f>
        <v>48.941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1511.43</v>
      </c>
      <c r="H58" s="68">
        <f>G58/B34</f>
        <v>75.5715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(G58*8%)</f>
        <v>120.9144</v>
      </c>
      <c r="H59" s="68">
        <f>G59/B34</f>
        <v>6.04572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(G58/12)</f>
        <v>125.9525</v>
      </c>
      <c r="H60" s="68">
        <f>G60/B34</f>
        <v>6.297625</v>
      </c>
      <c r="I60" s="18"/>
    </row>
    <row r="61" spans="2:9" ht="15">
      <c r="B61" s="14"/>
      <c r="C61" s="25"/>
      <c r="D61" s="50" t="s">
        <v>51</v>
      </c>
      <c r="E61" s="50"/>
      <c r="F61" s="50"/>
      <c r="G61" s="56">
        <f>(G58/3)/12</f>
        <v>41.98416666666667</v>
      </c>
      <c r="H61" s="68">
        <f>G61/B34</f>
        <v>2.0992083333333333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125.9525</v>
      </c>
      <c r="H62" s="68">
        <f>G62/B34</f>
        <v>6.297625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2426.233566666667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SUM(G66*8%)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76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4720.574877777778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9783.880658977778</v>
      </c>
      <c r="H77" s="38">
        <f>H29+H37+H44+H51+H55+H75</f>
        <v>473.4806317266667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500</v>
      </c>
      <c r="H82" s="38">
        <f>G82/B34</f>
        <v>25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11224.978992311111</v>
      </c>
      <c r="H87" s="38">
        <f>H77+H82</f>
        <v>498.4806317266667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13363.070228941799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13363.070228941799</v>
      </c>
    </row>
    <row r="99" spans="2:9" ht="15">
      <c r="B99" s="14"/>
      <c r="C99" s="25" t="s">
        <v>33</v>
      </c>
      <c r="D99" s="16">
        <f>B35*20</f>
        <v>1796</v>
      </c>
      <c r="E99" s="16"/>
      <c r="F99" s="16"/>
      <c r="G99" s="38"/>
      <c r="H99" s="16"/>
      <c r="I99" s="18"/>
    </row>
    <row r="100" spans="2:10" ht="15">
      <c r="B100" s="14"/>
      <c r="C100" s="25" t="s">
        <v>77</v>
      </c>
      <c r="D100" s="16">
        <v>6286</v>
      </c>
      <c r="E100" s="16"/>
      <c r="F100" s="16"/>
      <c r="G100" s="38"/>
      <c r="H100" s="16"/>
      <c r="I100" s="18"/>
      <c r="J100" t="s">
        <v>56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7.4404622655577946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2020-01-16T00:17:20Z</cp:lastPrinted>
  <dcterms:created xsi:type="dcterms:W3CDTF">2018-01-29T18:21:25Z</dcterms:created>
  <dcterms:modified xsi:type="dcterms:W3CDTF">2021-08-20T16:35:42Z</dcterms:modified>
  <cp:category/>
  <cp:version/>
  <cp:contentType/>
  <cp:contentStatus/>
</cp:coreProperties>
</file>